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ELIMINARNA LISTA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BODOVI">'[1]PRELIMINARNA 2019 2020'!$AI$4:$AQ$4</definedName>
  </definedNames>
  <calcPr fullCalcOnLoad="1"/>
</workbook>
</file>

<file path=xl/sharedStrings.xml><?xml version="1.0" encoding="utf-8"?>
<sst xmlns="http://schemas.openxmlformats.org/spreadsheetml/2006/main" count="1157" uniqueCount="605">
  <si>
    <t>Obrazac tabele</t>
  </si>
  <si>
    <t xml:space="preserve">Spisak kandidata za dodjelu stipendije studijske 2020/2021.godine - grada/općine MAGLAJ                                                                                     PRELIMINARNA LISTA  </t>
  </si>
  <si>
    <t>Rbr</t>
  </si>
  <si>
    <t>Prezime</t>
  </si>
  <si>
    <t>Ime roditelja</t>
  </si>
  <si>
    <t>Ime</t>
  </si>
  <si>
    <t>Kategorija</t>
  </si>
  <si>
    <t>Adresa stanovanja</t>
  </si>
  <si>
    <t>God. st.</t>
  </si>
  <si>
    <t>ciklus</t>
  </si>
  <si>
    <t>Visokoškolska ustanova</t>
  </si>
  <si>
    <t>Bodovi</t>
  </si>
  <si>
    <t>Ukupno</t>
  </si>
  <si>
    <t>KM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</si>
  <si>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</si>
  <si>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</si>
  <si>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</si>
  <si>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</si>
  <si>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</si>
  <si>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</si>
  <si>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</si>
  <si>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</si>
  <si>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</si>
  <si>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SIROVICA</t>
  </si>
  <si>
    <t>AMIR</t>
  </si>
  <si>
    <t>AMIRA</t>
  </si>
  <si>
    <t>DUDNRP</t>
  </si>
  <si>
    <t>Donji Ulišnjak</t>
  </si>
  <si>
    <t>Fakultet Elektrotehnike Tuzla</t>
  </si>
  <si>
    <t>GRAČO</t>
  </si>
  <si>
    <t>NURUDIN</t>
  </si>
  <si>
    <t>MEDINA</t>
  </si>
  <si>
    <t>DURVI</t>
  </si>
  <si>
    <t>Novi Šeher</t>
  </si>
  <si>
    <t>Elektrotehnički Sarajevo
Automatika I Elektonika</t>
  </si>
  <si>
    <t>KEPIĆ</t>
  </si>
  <si>
    <t>FIKRET</t>
  </si>
  <si>
    <t>MAHIR</t>
  </si>
  <si>
    <t>ULICA MLADIH</t>
  </si>
  <si>
    <t>MAŠINSKI FAKULTET ZENICA</t>
  </si>
  <si>
    <t>SAMARDžIJA</t>
  </si>
  <si>
    <t>ŽELJKO</t>
  </si>
  <si>
    <t>MARTINA</t>
  </si>
  <si>
    <t>DUDB</t>
  </si>
  <si>
    <t>Rh-Zadar
Njemački Jezik I Književnost</t>
  </si>
  <si>
    <t>AVDIĆ</t>
  </si>
  <si>
    <t>MUSTAFA</t>
  </si>
  <si>
    <t>MEDIHA</t>
  </si>
  <si>
    <t>Moševac</t>
  </si>
  <si>
    <t>Saobračajni Doboj
Saobračajna Logistika</t>
  </si>
  <si>
    <t xml:space="preserve">BAJRIĆ </t>
  </si>
  <si>
    <t>SULJO</t>
  </si>
  <si>
    <t>LEJLA</t>
  </si>
  <si>
    <t>Jablanica</t>
  </si>
  <si>
    <t>Ekonomski  Fakultet Zenica</t>
  </si>
  <si>
    <t>MURATOVIĆ</t>
  </si>
  <si>
    <t xml:space="preserve">ISAD </t>
  </si>
  <si>
    <t>Straište</t>
  </si>
  <si>
    <t>Islamski Zenica
Predškolski Odgoj I Obrazovanje</t>
  </si>
  <si>
    <t>ISMIČIĆ</t>
  </si>
  <si>
    <t>BESIM</t>
  </si>
  <si>
    <t>EKREM</t>
  </si>
  <si>
    <t>Vptš Doboj
Računovodstvo I Informatika</t>
  </si>
  <si>
    <t>MERDIĆ</t>
  </si>
  <si>
    <t>ELVIR</t>
  </si>
  <si>
    <t>ADIS</t>
  </si>
  <si>
    <t>Tešanjska</t>
  </si>
  <si>
    <t>MEDICINSKI FAKULTET TUZLA</t>
  </si>
  <si>
    <t xml:space="preserve">HODŽIĆ </t>
  </si>
  <si>
    <t>EMIR</t>
  </si>
  <si>
    <t>EMINA</t>
  </si>
  <si>
    <t>STRAIŠTE</t>
  </si>
  <si>
    <t>VETERINARSKI FAKULTET U SARAJEVU</t>
  </si>
  <si>
    <t>ALMIN</t>
  </si>
  <si>
    <t>BRADARIĆ</t>
  </si>
  <si>
    <t>SEMIR</t>
  </si>
  <si>
    <t>RUSMIR</t>
  </si>
  <si>
    <t>SULEJMANA OMEROVIĆA</t>
  </si>
  <si>
    <t>Visoka Poslovna Tehnička Škola Doboj</t>
  </si>
  <si>
    <t>MERIMA</t>
  </si>
  <si>
    <t>S.O.C.</t>
  </si>
  <si>
    <t>Filozofski Sarajevo
Psihologija</t>
  </si>
  <si>
    <t>SMAJLOVIĆ</t>
  </si>
  <si>
    <t>SAKIB</t>
  </si>
  <si>
    <t>ABDULAH</t>
  </si>
  <si>
    <t>DRVI</t>
  </si>
  <si>
    <t>Kulina Bana</t>
  </si>
  <si>
    <t>Fakukultet Za Inžinjering I Prirodne Nauke Sarajevo</t>
  </si>
  <si>
    <t>ZIJAD</t>
  </si>
  <si>
    <t>VASVA</t>
  </si>
  <si>
    <t>Čobe</t>
  </si>
  <si>
    <t>Fakultet  Političkih  Nauka Sarajevo</t>
  </si>
  <si>
    <t>MEŠKIĆ</t>
  </si>
  <si>
    <t>ĆAŠIF</t>
  </si>
  <si>
    <t>HIKMET</t>
  </si>
  <si>
    <t>Politehnički Zenica
Softversko Inžinjerstvo</t>
  </si>
  <si>
    <t>HRNJIĆ</t>
  </si>
  <si>
    <t>ESAD</t>
  </si>
  <si>
    <t>ADMIR</t>
  </si>
  <si>
    <t>MISURIĆI</t>
  </si>
  <si>
    <t>ELEKTROTEHNIČKI FAKULTET TUZLA</t>
  </si>
  <si>
    <t>MEŠIĆ</t>
  </si>
  <si>
    <t>FUAD</t>
  </si>
  <si>
    <t>AMRA</t>
  </si>
  <si>
    <t>Kosova</t>
  </si>
  <si>
    <t>SMAJUKOVIĆ</t>
  </si>
  <si>
    <t>RAMIZ</t>
  </si>
  <si>
    <t>ENIZ</t>
  </si>
  <si>
    <t>Kopice</t>
  </si>
  <si>
    <t>Elektrotehnički Tuzla
Telekomunikacije</t>
  </si>
  <si>
    <t>MUHAMEDOVIĆ</t>
  </si>
  <si>
    <t>EDA</t>
  </si>
  <si>
    <t>DDB</t>
  </si>
  <si>
    <t>Abdula 
Mahmutagića</t>
  </si>
  <si>
    <t xml:space="preserve">Mašinski Tuzla
</t>
  </si>
  <si>
    <t>HASANBAŠIĆ</t>
  </si>
  <si>
    <t>SARMIN</t>
  </si>
  <si>
    <t>BELMA</t>
  </si>
  <si>
    <t>S.O.CARA</t>
  </si>
  <si>
    <t>GRAĐEVINSKI FAKULTET SARAJEVO</t>
  </si>
  <si>
    <t xml:space="preserve">CVRČAK </t>
  </si>
  <si>
    <t>FAHRUDIN</t>
  </si>
  <si>
    <t>FATIMA</t>
  </si>
  <si>
    <t>Domislica</t>
  </si>
  <si>
    <t>Medicinski Fakultet Sarajevo</t>
  </si>
  <si>
    <t>SMAJILBEGOVIĆ</t>
  </si>
  <si>
    <t>NEDžAD</t>
  </si>
  <si>
    <t>ANELA</t>
  </si>
  <si>
    <t>Ševarlije</t>
  </si>
  <si>
    <t>Slobomir Doboj
Pravo</t>
  </si>
  <si>
    <t>MURTEZANOVIĆ</t>
  </si>
  <si>
    <t>EDIB</t>
  </si>
  <si>
    <t>SENKA</t>
  </si>
  <si>
    <t>Civilnih Žrtava Rata</t>
  </si>
  <si>
    <t>Vmš Doboj</t>
  </si>
  <si>
    <t>SULEJMAN</t>
  </si>
  <si>
    <t>AMINA</t>
  </si>
  <si>
    <t>DOMISLICA</t>
  </si>
  <si>
    <t>Filozofski fakultet u Zenici - Razrena nastava</t>
  </si>
  <si>
    <t>EMIN</t>
  </si>
  <si>
    <t>NADINA</t>
  </si>
  <si>
    <t>ČOBE</t>
  </si>
  <si>
    <t>Pravni Fakultet Zenica</t>
  </si>
  <si>
    <t>ELVIN</t>
  </si>
  <si>
    <t>EKREMA</t>
  </si>
  <si>
    <t>Fakultet Zdrastvenih Studija Sarajevo</t>
  </si>
  <si>
    <t>TOPOVČIĆ</t>
  </si>
  <si>
    <t>EDIN</t>
  </si>
  <si>
    <t>KAMENICA - TESLIĆ RS</t>
  </si>
  <si>
    <t>ŠAHBAZ</t>
  </si>
  <si>
    <t>MURIZ</t>
  </si>
  <si>
    <t>VITEŠKA UL 25.</t>
  </si>
  <si>
    <t>Saobraćaj I Komunikacije Sarajevo</t>
  </si>
  <si>
    <t>OBRALIĆ</t>
  </si>
  <si>
    <t>MINELA</t>
  </si>
  <si>
    <t>Liješnica</t>
  </si>
  <si>
    <t>Medicinski Fakultet Tuzla</t>
  </si>
  <si>
    <t>MULASMAJIĆ</t>
  </si>
  <si>
    <t>FADIL</t>
  </si>
  <si>
    <t>ALMINA</t>
  </si>
  <si>
    <t>Pravni  Zenica</t>
  </si>
  <si>
    <t>ZELIĆ</t>
  </si>
  <si>
    <t>MARKO</t>
  </si>
  <si>
    <t>LUKA</t>
  </si>
  <si>
    <t>STRUPINA</t>
  </si>
  <si>
    <t>Zdrastvenih studija Mostar</t>
  </si>
  <si>
    <t>SMAJIĆ</t>
  </si>
  <si>
    <t>Kosova Bb</t>
  </si>
  <si>
    <t>Građevinski Sarajevo
Građevina</t>
  </si>
  <si>
    <t>HAJRUDIN</t>
  </si>
  <si>
    <t>IBRAHIM</t>
  </si>
  <si>
    <t>Mašinski  Zenica</t>
  </si>
  <si>
    <t>HUSAKOVIĆ</t>
  </si>
  <si>
    <t>FERID</t>
  </si>
  <si>
    <t>NOVI ŠEHER</t>
  </si>
  <si>
    <t>MAMIĆ</t>
  </si>
  <si>
    <t>NAIDA</t>
  </si>
  <si>
    <t>Tehnološki Fakultet Tuzla</t>
  </si>
  <si>
    <t>MEHINAGIĆ</t>
  </si>
  <si>
    <t>MUHAREM</t>
  </si>
  <si>
    <t>ZERINA</t>
  </si>
  <si>
    <t>Misurići</t>
  </si>
  <si>
    <t>Medicinski Zenica
Zdravstvenog Smjera
Zdravstvena Njega</t>
  </si>
  <si>
    <t>SEJAD</t>
  </si>
  <si>
    <t>AZRA</t>
  </si>
  <si>
    <t>DDNRP</t>
  </si>
  <si>
    <t>Filozofski  Tuzla
Pedagogij - Psihologija</t>
  </si>
  <si>
    <t>HASIĆ</t>
  </si>
  <si>
    <t>SUVAD</t>
  </si>
  <si>
    <t>JASMINA</t>
  </si>
  <si>
    <t>Ekonomski Fakultet U Sarajevu</t>
  </si>
  <si>
    <t>SALKIĆ</t>
  </si>
  <si>
    <t>EMRAH</t>
  </si>
  <si>
    <t>JABLANICA</t>
  </si>
  <si>
    <t>MUSAEFENDIĆ</t>
  </si>
  <si>
    <t>TARIK</t>
  </si>
  <si>
    <t>IDNA</t>
  </si>
  <si>
    <t>Viteška</t>
  </si>
  <si>
    <t>HASANIĆ</t>
  </si>
  <si>
    <t>SELMA</t>
  </si>
  <si>
    <t>LIJEŠNICA</t>
  </si>
  <si>
    <t xml:space="preserve">Edukacijski Travnik
</t>
  </si>
  <si>
    <t>FARUK</t>
  </si>
  <si>
    <t>Ekonomski Sarajevo
Menadžment</t>
  </si>
  <si>
    <t>VEHID</t>
  </si>
  <si>
    <t>MEDICINSKI FAKULTET ZENICA</t>
  </si>
  <si>
    <t>KARIĆ</t>
  </si>
  <si>
    <t>SAMIR</t>
  </si>
  <si>
    <t>KENAN</t>
  </si>
  <si>
    <t>Islamski Pedagoški Fakultet Zenica</t>
  </si>
  <si>
    <t>TURČINOVIĆ</t>
  </si>
  <si>
    <t>Metaluško-Tehnološki Fakultet U Zenici</t>
  </si>
  <si>
    <t>HODžIĆ</t>
  </si>
  <si>
    <t>BAHRUDIN</t>
  </si>
  <si>
    <t>AJDINA</t>
  </si>
  <si>
    <t>Fpn Sarajevo
Politologija-Medžunarodni Odnosi I Diplomatija</t>
  </si>
  <si>
    <t>MAŠIĆ</t>
  </si>
  <si>
    <t>MIRZET</t>
  </si>
  <si>
    <t>Medicina Tuzla
Opći Smjer</t>
  </si>
  <si>
    <t>BUREJIĆ</t>
  </si>
  <si>
    <t>RIFET</t>
  </si>
  <si>
    <t>Filozofski Fakultet Sarajevo</t>
  </si>
  <si>
    <t>JASMIN</t>
  </si>
  <si>
    <t>ELDAR</t>
  </si>
  <si>
    <t>Internacionalni Fakultet Sarajevo</t>
  </si>
  <si>
    <t>ATIF</t>
  </si>
  <si>
    <t>MAJDA</t>
  </si>
  <si>
    <t>Bosanska</t>
  </si>
  <si>
    <t>HADŽIŠEHIĆ</t>
  </si>
  <si>
    <t>HASIB</t>
  </si>
  <si>
    <t>KIBAR</t>
  </si>
  <si>
    <t>SREBRENIČKIH ŽRTAVA RATA 7</t>
  </si>
  <si>
    <t>MEDICINSKI FAKULTET SARAJEVO</t>
  </si>
  <si>
    <t>STARČEVIĆ</t>
  </si>
  <si>
    <t>BENJAMIN</t>
  </si>
  <si>
    <t>Mašinski Sarajevo
Opći Smijer</t>
  </si>
  <si>
    <t>DIZDAREVIĆ</t>
  </si>
  <si>
    <t>EŠREF</t>
  </si>
  <si>
    <t>Abdulaha Mahmutagića</t>
  </si>
  <si>
    <t>Medicinski Tuzla
odsjek zdrastvenih studija
Fizioterapija</t>
  </si>
  <si>
    <t>ANIĆ</t>
  </si>
  <si>
    <t>NIKO</t>
  </si>
  <si>
    <t>ANA</t>
  </si>
  <si>
    <t>Mladoševica</t>
  </si>
  <si>
    <t>ANIDA</t>
  </si>
  <si>
    <t>Potočani</t>
  </si>
  <si>
    <t>Elektrotehnički Tuzla
Elektronika I Računovodstvo</t>
  </si>
  <si>
    <t>KRUŠKO</t>
  </si>
  <si>
    <t>ENES</t>
  </si>
  <si>
    <t>SANINA</t>
  </si>
  <si>
    <t>ČAKRAMA</t>
  </si>
  <si>
    <t>MIRALEM</t>
  </si>
  <si>
    <t>BELMIN</t>
  </si>
  <si>
    <t>Strupina</t>
  </si>
  <si>
    <t>Mašinski Fakultet Tuzla</t>
  </si>
  <si>
    <t xml:space="preserve">  </t>
  </si>
  <si>
    <t>KRNJIĆ</t>
  </si>
  <si>
    <t>DRAGAN</t>
  </si>
  <si>
    <t>TEA</t>
  </si>
  <si>
    <t>DDRNP</t>
  </si>
  <si>
    <t xml:space="preserve">Aleja Ljiljana </t>
  </si>
  <si>
    <t>Fakultet Za Ekonomiju I Menadžment Slobomir</t>
  </si>
  <si>
    <t>ŠEMSO</t>
  </si>
  <si>
    <t>ADELISA</t>
  </si>
  <si>
    <t>Bradići</t>
  </si>
  <si>
    <t>Elektrotehnički Fakultet Sarajevo</t>
  </si>
  <si>
    <t>SULJČIĆ</t>
  </si>
  <si>
    <t>EJLA</t>
  </si>
  <si>
    <t>Jelovac</t>
  </si>
  <si>
    <t>Filozofski Fakultet Tuzla</t>
  </si>
  <si>
    <t>HUSIĆ</t>
  </si>
  <si>
    <t>OSMAN</t>
  </si>
  <si>
    <t>DŽENANA</t>
  </si>
  <si>
    <t>SPAHIĆ</t>
  </si>
  <si>
    <t>HILMO</t>
  </si>
  <si>
    <t>ADEM</t>
  </si>
  <si>
    <t>KOSOVA</t>
  </si>
  <si>
    <t>Filozofski Zenica 
Razredna Nastava</t>
  </si>
  <si>
    <t>HADŽIĆ</t>
  </si>
  <si>
    <t>ASMIR</t>
  </si>
  <si>
    <t>AMEL</t>
  </si>
  <si>
    <t>HALVEDŽIĆ</t>
  </si>
  <si>
    <t>ADINA</t>
  </si>
  <si>
    <t>Asiima Lošića</t>
  </si>
  <si>
    <t>VRGOVČEVIĆ</t>
  </si>
  <si>
    <t xml:space="preserve">Sarajevska </t>
  </si>
  <si>
    <t>Filozofski  Fakultet Zenica</t>
  </si>
  <si>
    <t>KADUŠIĆ</t>
  </si>
  <si>
    <t>RASIM</t>
  </si>
  <si>
    <t>SUADA</t>
  </si>
  <si>
    <t>Farmaceutski fakultet Tuzla</t>
  </si>
  <si>
    <t>NIJAZ</t>
  </si>
  <si>
    <t>Medicinski Fakultet Zenica</t>
  </si>
  <si>
    <t>HANDŽIĆ</t>
  </si>
  <si>
    <t>IRMA</t>
  </si>
  <si>
    <t>Politehnički Fakultet Zenica</t>
  </si>
  <si>
    <t>KRPIĆ</t>
  </si>
  <si>
    <t>IBRO</t>
  </si>
  <si>
    <t>AJLA</t>
  </si>
  <si>
    <t>Visoka Medicinska Škola Zdravstva Doboj</t>
  </si>
  <si>
    <t>ŠIŠIĆ</t>
  </si>
  <si>
    <t>Poljoprivredno-Prehrambeni Sarajevo</t>
  </si>
  <si>
    <t>MEMIŠEVIĆ</t>
  </si>
  <si>
    <t>IZUDIN</t>
  </si>
  <si>
    <t>NIDŽARA</t>
  </si>
  <si>
    <t>Ul. Xvii Nov.</t>
  </si>
  <si>
    <t>HADžIŠEHIĆ</t>
  </si>
  <si>
    <t>ISAK</t>
  </si>
  <si>
    <t>AMILA</t>
  </si>
  <si>
    <t>Fikreta Dedića</t>
  </si>
  <si>
    <t xml:space="preserve">HADžIĆ </t>
  </si>
  <si>
    <t>RUSMIL</t>
  </si>
  <si>
    <t>DAMIR</t>
  </si>
  <si>
    <t>Poljoprivredni Sarajevo
Biljna Proizvodnja-Urbana Poljoprivreda</t>
  </si>
  <si>
    <t>KARABEGOVIĆ</t>
  </si>
  <si>
    <t>ŠAHBEG</t>
  </si>
  <si>
    <t>DEMIR</t>
  </si>
  <si>
    <t>Bijela Ploča</t>
  </si>
  <si>
    <t>KALABIĆ</t>
  </si>
  <si>
    <t>DŽEVAD</t>
  </si>
  <si>
    <t>AMNA</t>
  </si>
  <si>
    <t>RAVNA</t>
  </si>
  <si>
    <t>Ekonomski fakultet Zenica</t>
  </si>
  <si>
    <t>JAŠIĆ</t>
  </si>
  <si>
    <t>RAMO</t>
  </si>
  <si>
    <t>ĐENITA</t>
  </si>
  <si>
    <t>Medicina Zenica
Zdravstvenog Smjera
Zdravstvena Njega</t>
  </si>
  <si>
    <t>KOPICE</t>
  </si>
  <si>
    <t>PMF SARAJEVO</t>
  </si>
  <si>
    <t>SAJID</t>
  </si>
  <si>
    <t>PRIRODNO MATEMATIČKI FAKULTET SARAJEVO</t>
  </si>
  <si>
    <t>SALATOVIĆ</t>
  </si>
  <si>
    <t>RAHELA</t>
  </si>
  <si>
    <t>G.Bradići</t>
  </si>
  <si>
    <t>Saobračajni Doboj
Drumski I Gradski Saobračaj</t>
  </si>
  <si>
    <t>HASIČEVIĆ</t>
  </si>
  <si>
    <t>NERMIN</t>
  </si>
  <si>
    <t>NERMINA</t>
  </si>
  <si>
    <t>Zenička ulica</t>
  </si>
  <si>
    <t>PINJIĆ</t>
  </si>
  <si>
    <t>Omerdino Polje</t>
  </si>
  <si>
    <t>Fakultet za edukaciju i humanističke nauke Internacionalni fakultet Sarajevo</t>
  </si>
  <si>
    <t>RIZO</t>
  </si>
  <si>
    <t>EDINA</t>
  </si>
  <si>
    <t>Aleja Ljiljana</t>
  </si>
  <si>
    <t>ČANIĆ</t>
  </si>
  <si>
    <t>MUHAMED</t>
  </si>
  <si>
    <t>AKADEMIJA LIKOVNIH UMJETNOSTI SARAJEVO</t>
  </si>
  <si>
    <t xml:space="preserve">BRKIĆ </t>
  </si>
  <si>
    <t>IZET</t>
  </si>
  <si>
    <t>ALMA</t>
  </si>
  <si>
    <t>Kriminalistika Sarajevo
Sigurnosni Studij</t>
  </si>
  <si>
    <t>ŠEJLA</t>
  </si>
  <si>
    <t>1. Marta</t>
  </si>
  <si>
    <t>Medicinski Sarajevo
Stomatologija</t>
  </si>
  <si>
    <t>BAŠIĆ</t>
  </si>
  <si>
    <t>ALDIN</t>
  </si>
  <si>
    <t>Ul. 1.Marta</t>
  </si>
  <si>
    <t>Prehranbeno-Poljoprivredni
Ratarstvo I Povrtlarstvo</t>
  </si>
  <si>
    <t>AHMETBEGOVIĆ</t>
  </si>
  <si>
    <t>AHMET</t>
  </si>
  <si>
    <t>17.Novebmar</t>
  </si>
  <si>
    <t>SEJMENOVIĆ</t>
  </si>
  <si>
    <t>Medicinski Tuzla
Zdravstvenog Smjera
Fizioterapija</t>
  </si>
  <si>
    <t>BOČIĆ</t>
  </si>
  <si>
    <t>HANIFA</t>
  </si>
  <si>
    <t>Čaršijska Bb</t>
  </si>
  <si>
    <t>ISIĆ</t>
  </si>
  <si>
    <t xml:space="preserve">SENAD </t>
  </si>
  <si>
    <t>Medicinski Tuzla
Zdravsvenog Smjera
Radiologija</t>
  </si>
  <si>
    <t>MUŠIĆ</t>
  </si>
  <si>
    <t>RAZUDIN</t>
  </si>
  <si>
    <t>MEDIN</t>
  </si>
  <si>
    <t>Filozofski Sarajevo
Arapski Jezik I Književnost</t>
  </si>
  <si>
    <t xml:space="preserve">BUNARSKA </t>
  </si>
  <si>
    <t>Internacionalni Sarajevo Odsjek za genetiku i bioinžinjering</t>
  </si>
  <si>
    <t>MEĐIĆ</t>
  </si>
  <si>
    <t>OMER</t>
  </si>
  <si>
    <t>SARA</t>
  </si>
  <si>
    <t xml:space="preserve">GRAČIĆ </t>
  </si>
  <si>
    <t>ADNAN</t>
  </si>
  <si>
    <t>Prirodno Matematički Fakultet Sarajevo</t>
  </si>
  <si>
    <t>MAID</t>
  </si>
  <si>
    <t>AVDO</t>
  </si>
  <si>
    <t>MERJEMA</t>
  </si>
  <si>
    <t>MUJAGIĆ</t>
  </si>
  <si>
    <t>Edukacijsko-Rehabilitacijski Tuzla
Logoped</t>
  </si>
  <si>
    <t>Medicina Tuzla
Medicina</t>
  </si>
  <si>
    <t>ARIF</t>
  </si>
  <si>
    <t>Elektrotehnički Sarajevo
Elektroenergetika</t>
  </si>
  <si>
    <t>MAHMIĆ</t>
  </si>
  <si>
    <t>NEDŽAD</t>
  </si>
  <si>
    <t>AJNA</t>
  </si>
  <si>
    <t>Pmf Sarajevo</t>
  </si>
  <si>
    <t>MAGLICA</t>
  </si>
  <si>
    <t>ANTO</t>
  </si>
  <si>
    <t>NIKOLAS</t>
  </si>
  <si>
    <t>Rh - Rijeka
Informatika</t>
  </si>
  <si>
    <t>STANEK</t>
  </si>
  <si>
    <t>ROLAND</t>
  </si>
  <si>
    <t xml:space="preserve">I.Smajlagića </t>
  </si>
  <si>
    <t>Saobraćajni Fakultet Doboj</t>
  </si>
  <si>
    <t>SIJAHOVIĆ</t>
  </si>
  <si>
    <t>Šumarski Fakultet Sarajevo</t>
  </si>
  <si>
    <t>D.Ulišnjak</t>
  </si>
  <si>
    <t>Poljoprivredni Sarajevo
Prehranbena Tehnologija</t>
  </si>
  <si>
    <t>BUREIĆ</t>
  </si>
  <si>
    <t>Farmacija Sarajevo</t>
  </si>
  <si>
    <t>SULJAKOVIĆ</t>
  </si>
  <si>
    <t>POLITEHNIČKI FAKULTET ZENICA</t>
  </si>
  <si>
    <t>ALMIR</t>
  </si>
  <si>
    <t>LOŠIĆ</t>
  </si>
  <si>
    <t>KEMAL</t>
  </si>
  <si>
    <t>Asima Lošića</t>
  </si>
  <si>
    <t>MIRELA</t>
  </si>
  <si>
    <t>GRAČIĆ</t>
  </si>
  <si>
    <t>MUSLIĆ</t>
  </si>
  <si>
    <t>HAMZALIJA</t>
  </si>
  <si>
    <t xml:space="preserve">Meicinski Zenica
Opći Smjer 
</t>
  </si>
  <si>
    <t>KUSUR</t>
  </si>
  <si>
    <t>ALEM</t>
  </si>
  <si>
    <t>PEZER</t>
  </si>
  <si>
    <t>ŠEFIK</t>
  </si>
  <si>
    <t>Schol of Science and Techonology     Sarajevo</t>
  </si>
  <si>
    <t>BURAJIĆ</t>
  </si>
  <si>
    <t>AHMED</t>
  </si>
  <si>
    <t>RAHMANOVIĆ</t>
  </si>
  <si>
    <t>ADELA</t>
  </si>
  <si>
    <t>Rudarsko-Geološki Tuzla
Geologija</t>
  </si>
  <si>
    <t>BERBER</t>
  </si>
  <si>
    <t>FAKULTET INFORMACIJSKIH TEHNOLOGIJA MOSTAR</t>
  </si>
  <si>
    <t>NALIĆ</t>
  </si>
  <si>
    <t>BIJELA PLOČA</t>
  </si>
  <si>
    <t>MUMINOVIĆ</t>
  </si>
  <si>
    <t>ISMET</t>
  </si>
  <si>
    <t>MOŠEVAC</t>
  </si>
  <si>
    <t>NEVZET</t>
  </si>
  <si>
    <t>ALMEDIN</t>
  </si>
  <si>
    <t>Internacionalni Burch Fakultet Sarajevo</t>
  </si>
  <si>
    <t>BEĆIR</t>
  </si>
  <si>
    <t>HAMID</t>
  </si>
  <si>
    <t>BAJRAKTAREVIĆ</t>
  </si>
  <si>
    <t>ENVER</t>
  </si>
  <si>
    <t>Bosanska Ulica  Bb</t>
  </si>
  <si>
    <t>MIRHAT</t>
  </si>
  <si>
    <t>ADEMIR</t>
  </si>
  <si>
    <t>ARMIN</t>
  </si>
  <si>
    <t>Saobraćani Fakultet, Željeznički saobraćaj Doboj</t>
  </si>
  <si>
    <t>SENAD</t>
  </si>
  <si>
    <t>MAIDA</t>
  </si>
  <si>
    <t>Ekonomski Fakultet U Zenici</t>
  </si>
  <si>
    <t>BILIĆ</t>
  </si>
  <si>
    <t>KENDIĆ</t>
  </si>
  <si>
    <t>AMAR</t>
  </si>
  <si>
    <t xml:space="preserve">Pravo Slobomir Doboj
</t>
  </si>
  <si>
    <t>ABDULAHA MAHMUTAGIĆA 10/1</t>
  </si>
  <si>
    <t>NERKO</t>
  </si>
  <si>
    <t>Čaršijska</t>
  </si>
  <si>
    <t>SUBAŠIĆ</t>
  </si>
  <si>
    <t>VAHIDIN</t>
  </si>
  <si>
    <t>LEPIĆ</t>
  </si>
  <si>
    <t>Tehnološki Tuzla
Prehranbena Tehnologija</t>
  </si>
  <si>
    <t xml:space="preserve">KADRIBAŠIĆ </t>
  </si>
  <si>
    <t>NAIDIN</t>
  </si>
  <si>
    <t>SADMIR</t>
  </si>
  <si>
    <t>S.O.Cara</t>
  </si>
  <si>
    <t>ERNAD</t>
  </si>
  <si>
    <t>ĐUHERA</t>
  </si>
  <si>
    <t xml:space="preserve">Filozofski  Fakultet Zenica - engleski jezik </t>
  </si>
  <si>
    <t>HADŽIRIĆ</t>
  </si>
  <si>
    <t>Mašinski Fakultet Sarajevo</t>
  </si>
  <si>
    <t>AMELA</t>
  </si>
  <si>
    <t>DELIĆ</t>
  </si>
  <si>
    <t>SEMIZ</t>
  </si>
  <si>
    <t>D.ULIŠNJAK</t>
  </si>
  <si>
    <t>KUJRIĆ</t>
  </si>
  <si>
    <t>Farmaceutski Fakultet Tuzla</t>
  </si>
  <si>
    <t>Arhitetonski Fakultet Sarajevo</t>
  </si>
  <si>
    <t>MAHMUTAGIĆ</t>
  </si>
  <si>
    <t>AJIŠA</t>
  </si>
  <si>
    <t>Farmaceutski Fakultet  Turska</t>
  </si>
  <si>
    <t>PAVLOVIĆ</t>
  </si>
  <si>
    <t>ZLATKO</t>
  </si>
  <si>
    <t>ERNA</t>
  </si>
  <si>
    <t>Rudarsko Geološko-Građevinski Fakultet Tuzla</t>
  </si>
  <si>
    <t>NAHID</t>
  </si>
  <si>
    <t>VITEŠKA 20/4</t>
  </si>
  <si>
    <t>Pravni Fakultet Sarajevo</t>
  </si>
  <si>
    <t>ARIFAGIĆ</t>
  </si>
  <si>
    <t>HARIS</t>
  </si>
  <si>
    <t>ADIN</t>
  </si>
  <si>
    <t>ILIJASA SMAJLAGIĆA 10</t>
  </si>
  <si>
    <t>Rudarsko Geološko-Građevinski Fakultet Tuzla, Građevinarstvo</t>
  </si>
  <si>
    <t>PAŠIĆ</t>
  </si>
  <si>
    <t>SADINA</t>
  </si>
  <si>
    <t>RUDARSKO GEOLOŠKO-GRAĐEVINSKI FAKULTET TUZLA</t>
  </si>
  <si>
    <t>HATIČIĆ</t>
  </si>
  <si>
    <t>SABAHUDIN</t>
  </si>
  <si>
    <t>DINO</t>
  </si>
  <si>
    <t>ALEJA LJILJANA</t>
  </si>
  <si>
    <t>MAŠINSKI FAKULTET SARAJEVO</t>
  </si>
  <si>
    <t>MIRNAD</t>
  </si>
  <si>
    <t>Saobračajni Doboj
Saobračaj Motornih Vouila</t>
  </si>
  <si>
    <t>ČAMIĆ</t>
  </si>
  <si>
    <t>Medicinski faklultet Tuzla Odsjek zdrastvenih studija Fizioterapija</t>
  </si>
  <si>
    <t>JUSUFBAŠIĆ</t>
  </si>
  <si>
    <t>Šehidska</t>
  </si>
  <si>
    <t>EZGETA</t>
  </si>
  <si>
    <t>ILIJA</t>
  </si>
  <si>
    <t>IVAN</t>
  </si>
  <si>
    <t xml:space="preserve"> FAKULTET PRIRODOSLOVNO-MATEMATIČKI I ODGOJNI ZNANOSTI MOSTAR</t>
  </si>
  <si>
    <t>SEAD</t>
  </si>
  <si>
    <t>Radnička</t>
  </si>
  <si>
    <t>Elektrotehnički fakultet u Sarajevu</t>
  </si>
  <si>
    <t>ELVIS</t>
  </si>
  <si>
    <t>Mašinski Fakultet Zenica</t>
  </si>
  <si>
    <t>BEJZIĆ</t>
  </si>
  <si>
    <t>MIRSAD</t>
  </si>
  <si>
    <t>KADIR</t>
  </si>
  <si>
    <t>Fpn Sarajevo
Sigurnosni I Mirovni Studij</t>
  </si>
  <si>
    <t>ŠABANOVIĆ</t>
  </si>
  <si>
    <t>SANJIN</t>
  </si>
  <si>
    <t>Ulica Mladih</t>
  </si>
  <si>
    <t>MAČKOVIĆ</t>
  </si>
  <si>
    <t>ALDOBAŠIĆ</t>
  </si>
  <si>
    <t>SALIH</t>
  </si>
  <si>
    <t>SAID</t>
  </si>
  <si>
    <t>VITEŠKA</t>
  </si>
  <si>
    <t>Medicinski Tuzla
odsjek 
Fizioterapija</t>
  </si>
  <si>
    <t>Filozofski Zenica
Turski Jezik I Književost</t>
  </si>
  <si>
    <t>BEĆIROVIĆ</t>
  </si>
  <si>
    <t>NESIB</t>
  </si>
  <si>
    <t>OMERDINO POLJE</t>
  </si>
  <si>
    <t>MUJKANOVIĆ</t>
  </si>
  <si>
    <t>Medicinski Tuzla
Zdravstvenog Smjera
Radiologija</t>
  </si>
  <si>
    <t>KOVAČEVIĆ</t>
  </si>
  <si>
    <t>MEHO</t>
  </si>
  <si>
    <t>NERMA</t>
  </si>
  <si>
    <t>D. Ulišnjak</t>
  </si>
  <si>
    <t>Ulišnjak</t>
  </si>
  <si>
    <t>Farmaceutski Sarajevo</t>
  </si>
  <si>
    <t>MUJAKOVIĆ</t>
  </si>
  <si>
    <t>NEDžADA</t>
  </si>
  <si>
    <t>Tujnica</t>
  </si>
  <si>
    <t>ŠAĆIR</t>
  </si>
  <si>
    <t>ENIDA</t>
  </si>
  <si>
    <t>ENISA</t>
  </si>
  <si>
    <t>Filozofski Sarajevo
Njemački Jezik I Književnost</t>
  </si>
  <si>
    <t>RUVIĆ</t>
  </si>
  <si>
    <t xml:space="preserve">Elektrotehnički Tuzla, elektroenergetske mreže i sistemi
</t>
  </si>
  <si>
    <t>MEZETOVIĆ</t>
  </si>
  <si>
    <t>NUSRET</t>
  </si>
  <si>
    <t>RAMILA</t>
  </si>
  <si>
    <t>MEHINOVIĆ</t>
  </si>
  <si>
    <t>ILMA</t>
  </si>
  <si>
    <t>PEPELAR</t>
  </si>
  <si>
    <t>SELIM</t>
  </si>
  <si>
    <t>SAMIRA</t>
  </si>
  <si>
    <t>Ekonomski Zenica
Menadžment Preduzeća</t>
  </si>
  <si>
    <t>DENIS</t>
  </si>
  <si>
    <t>Internacionalni Sarajevo
Računarske Nauke I Inžinjering</t>
  </si>
  <si>
    <t>ČAUŠEVIĆ</t>
  </si>
  <si>
    <t>ANES</t>
  </si>
  <si>
    <t>Saobraćaj i logistika Istočno Sarajevo</t>
  </si>
  <si>
    <t>Ne ispunjava uslove iz konkursa po članu 4. tačka e. (prihodi po planu domaćinstva prelaze 634,40, odnosno 80% prosječne neto plaće isplaćene u Kantonu u predhodnoj godini)</t>
  </si>
  <si>
    <t>DIKEDŽIĆ</t>
  </si>
  <si>
    <t>Ne ispunjava uslove iz člana 8. stav 1. tačka c. (član domaćinstva ima registrovano privredno društvo)</t>
  </si>
  <si>
    <t>PLANČIĆ</t>
  </si>
  <si>
    <t>SALKO</t>
  </si>
  <si>
    <t>DCI</t>
  </si>
  <si>
    <t>CIVILNIH ŽRTAVA RATA</t>
  </si>
  <si>
    <t>PRAVNI FAKULTET ZENICA</t>
  </si>
  <si>
    <t>NE ISPUNJAVA USLOVE IZ ČLANA 10. STAV 1. TAČKA B. Uredbe (DRUGU PUT UPISUJE ISTU GODINU STUDIJA)</t>
  </si>
  <si>
    <t>ŠAHMAN</t>
  </si>
  <si>
    <t>BERINA</t>
  </si>
  <si>
    <t>Filozofski fakultet, Socijalni rad Tuzla</t>
  </si>
  <si>
    <t>NE ISPUNJAVA USLOVE IZ ČLANA 10. STAV 1. TAČKA B. I ČLANA 5. TAČKE B KONKURSA (DRUGU PUT UPISUJE ISTU GODINU STUDIJA)</t>
  </si>
  <si>
    <t>MEHMEDOVIĆ</t>
  </si>
  <si>
    <t>NIHAD</t>
  </si>
  <si>
    <t>ALDINA</t>
  </si>
  <si>
    <t>Ne ispunjava uslove iz član član 8. tačka d. konkursa po članu 4. tačka e. (prihodi po planu domaćinstva prelaze 634,40, odnosno 80% prosječne neto plaće isplaćene u Kantonu u predhodnoj godini)</t>
  </si>
  <si>
    <t>Legenda:</t>
  </si>
  <si>
    <t>I - Bodovi za ostvaren uspjeh u predhodno završenoj šk./st.godini</t>
  </si>
  <si>
    <t>-   DNRP – dobitnici ratnih priznanja</t>
  </si>
  <si>
    <t>II - Bodovi po članu porodičnog domaćinstva</t>
  </si>
  <si>
    <t xml:space="preserve"> - RVI – ratni vojni invalidi</t>
  </si>
  <si>
    <t>III - Bodovi po članu porodičnog domaćinstva sa invaliditetom</t>
  </si>
  <si>
    <t xml:space="preserve"> - DB – demobilizirani branilac</t>
  </si>
  <si>
    <t>IV - Bodovi po osnovu dva i više redovna studenata</t>
  </si>
  <si>
    <t xml:space="preserve"> - DŠPB – dijete šehida / poginulog branitelja</t>
  </si>
  <si>
    <t>V - Bodovi za svakog narednog člana por.dom.-redovnog studenta</t>
  </si>
  <si>
    <t xml:space="preserve"> - DURVI – dijete umrlog RVI</t>
  </si>
  <si>
    <t>VI - Bodovi po osnovu prihoda po članu domaćinstva</t>
  </si>
  <si>
    <t xml:space="preserve"> -DUDB – dijete umrlog DB</t>
  </si>
  <si>
    <t>VII - Bodovi po osnovu ratnih priznanja</t>
  </si>
  <si>
    <t xml:space="preserve"> - DDNRP - dijete DNRP</t>
  </si>
  <si>
    <t>VIII - Bodovi po osnovu ratnog staža (oba roditelja)</t>
  </si>
  <si>
    <t xml:space="preserve">  - DRVI – dijete RVI</t>
  </si>
  <si>
    <t>IX - Bodovi po osnovu ratne vojne invalidnosti</t>
  </si>
  <si>
    <t xml:space="preserve"> - DDB  - dijete DB</t>
  </si>
  <si>
    <t xml:space="preserve"> - DCI – djeca civilni invalidi</t>
  </si>
  <si>
    <t>Komisija:</t>
  </si>
  <si>
    <t>Odgovorno lice:</t>
  </si>
  <si>
    <t>OBJAVLJENA 22.12.2020,GODINE</t>
  </si>
  <si>
    <t xml:space="preserve">NEZADOVOLJNI APLIKANTI IMAJU PRAVO PODNOŠENJA ZAHTJEVA ZA PREISPITIVANJE PRELIMINARNE LISTE U ROKU OD OSAM DANA OD MOMENTA ISTICANJA ISTE NA OGLASNU PLOČU ODNOSNO ZAKLJUČNO SA 30.12.2020. GODINE.
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</si>
</sst>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0.00;[Red]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6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3" fillId="33" borderId="0" xfId="55" applyFont="1" applyFill="1">
      <alignment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 wrapText="1"/>
      <protection/>
    </xf>
    <xf numFmtId="1" fontId="4" fillId="0" borderId="0" xfId="55" applyNumberFormat="1" applyFont="1" applyAlignment="1">
      <alignment horizontal="center"/>
      <protection/>
    </xf>
    <xf numFmtId="4" fontId="3" fillId="0" borderId="0" xfId="55" applyNumberFormat="1" applyFont="1" applyAlignment="1">
      <alignment horizontal="center"/>
      <protection/>
    </xf>
    <xf numFmtId="0" fontId="3" fillId="0" borderId="0" xfId="55" applyFont="1">
      <alignment/>
      <protection/>
    </xf>
    <xf numFmtId="0" fontId="4" fillId="33" borderId="0" xfId="57" applyFont="1" applyFill="1" applyBorder="1" applyAlignment="1">
      <alignment horizontal="center"/>
      <protection/>
    </xf>
    <xf numFmtId="0" fontId="4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/>
      <protection/>
    </xf>
    <xf numFmtId="1" fontId="3" fillId="0" borderId="0" xfId="57" applyNumberFormat="1" applyFont="1" applyBorder="1" applyAlignment="1">
      <alignment horizontal="center"/>
      <protection/>
    </xf>
    <xf numFmtId="4" fontId="3" fillId="0" borderId="0" xfId="55" applyNumberFormat="1" applyFont="1" applyBorder="1" applyAlignment="1">
      <alignment horizontal="center"/>
      <protection/>
    </xf>
    <xf numFmtId="0" fontId="5" fillId="0" borderId="0" xfId="57" applyFont="1" applyBorder="1" applyAlignment="1">
      <alignment horizontal="center"/>
      <protection/>
    </xf>
    <xf numFmtId="1" fontId="3" fillId="0" borderId="0" xfId="55" applyNumberFormat="1" applyFont="1" applyAlignment="1">
      <alignment horizontal="center"/>
      <protection/>
    </xf>
    <xf numFmtId="4" fontId="4" fillId="0" borderId="10" xfId="55" applyNumberFormat="1" applyFont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4" fillId="0" borderId="10" xfId="55" applyFont="1" applyBorder="1" applyAlignment="1">
      <alignment horizontal="center"/>
      <protection/>
    </xf>
    <xf numFmtId="0" fontId="44" fillId="33" borderId="10" xfId="56" applyFont="1" applyFill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" fontId="3" fillId="0" borderId="10" xfId="56" applyNumberFormat="1" applyFont="1" applyBorder="1" applyAlignment="1">
      <alignment horizontal="center" vertical="center"/>
      <protection/>
    </xf>
    <xf numFmtId="4" fontId="3" fillId="0" borderId="10" xfId="56" applyNumberFormat="1" applyFont="1" applyBorder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/>
      <protection/>
    </xf>
    <xf numFmtId="49" fontId="7" fillId="0" borderId="10" xfId="57" applyNumberFormat="1" applyFont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 vertic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34" borderId="10" xfId="57" applyFont="1" applyFill="1" applyBorder="1" applyAlignment="1">
      <alignment horizontal="center"/>
      <protection/>
    </xf>
    <xf numFmtId="1" fontId="3" fillId="0" borderId="10" xfId="55" applyNumberFormat="1" applyFont="1" applyBorder="1" applyAlignment="1">
      <alignment horizontal="center"/>
      <protection/>
    </xf>
    <xf numFmtId="4" fontId="3" fillId="34" borderId="10" xfId="57" applyNumberFormat="1" applyFont="1" applyFill="1" applyBorder="1" applyAlignment="1">
      <alignment horizontal="center"/>
      <protection/>
    </xf>
    <xf numFmtId="0" fontId="3" fillId="0" borderId="0" xfId="56" applyFont="1">
      <alignment/>
      <protection/>
    </xf>
    <xf numFmtId="0" fontId="7" fillId="0" borderId="10" xfId="57" applyFont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 vertical="center"/>
      <protection/>
    </xf>
    <xf numFmtId="0" fontId="8" fillId="35" borderId="10" xfId="57" applyFont="1" applyFill="1" applyBorder="1" applyAlignment="1">
      <alignment horizontal="center" vertical="center"/>
      <protection/>
    </xf>
    <xf numFmtId="4" fontId="2" fillId="0" borderId="10" xfId="56" applyNumberFormat="1" applyFont="1" applyBorder="1" applyAlignment="1">
      <alignment horizontal="center"/>
      <protection/>
    </xf>
    <xf numFmtId="0" fontId="2" fillId="0" borderId="1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7" fillId="36" borderId="10" xfId="57" applyFont="1" applyFill="1" applyBorder="1" applyAlignment="1">
      <alignment horizontal="center" vertical="center"/>
      <protection/>
    </xf>
    <xf numFmtId="0" fontId="3" fillId="36" borderId="10" xfId="57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center" vertical="center" wrapText="1"/>
      <protection/>
    </xf>
    <xf numFmtId="0" fontId="8" fillId="33" borderId="10" xfId="56" applyFont="1" applyFill="1" applyBorder="1" applyAlignment="1">
      <alignment horizontal="center" vertical="center"/>
      <protection/>
    </xf>
    <xf numFmtId="1" fontId="3" fillId="33" borderId="10" xfId="56" applyNumberFormat="1" applyFont="1" applyFill="1" applyBorder="1" applyAlignment="1">
      <alignment horizontal="center" vertical="center"/>
      <protection/>
    </xf>
    <xf numFmtId="4" fontId="3" fillId="33" borderId="10" xfId="56" applyNumberFormat="1" applyFont="1" applyFill="1" applyBorder="1" applyAlignment="1">
      <alignment horizontal="center" vertical="center"/>
      <protection/>
    </xf>
    <xf numFmtId="0" fontId="3" fillId="33" borderId="0" xfId="56" applyFont="1" applyFill="1" applyAlignment="1">
      <alignment horizontal="center" vertical="center"/>
      <protection/>
    </xf>
    <xf numFmtId="0" fontId="7" fillId="35" borderId="10" xfId="57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 vertical="center"/>
      <protection/>
    </xf>
    <xf numFmtId="4" fontId="3" fillId="35" borderId="10" xfId="57" applyNumberFormat="1" applyFont="1" applyFill="1" applyBorder="1" applyAlignment="1">
      <alignment horizontal="center" vertical="center"/>
      <protection/>
    </xf>
    <xf numFmtId="49" fontId="3" fillId="0" borderId="10" xfId="57" applyNumberFormat="1" applyFont="1" applyBorder="1" applyAlignment="1">
      <alignment horizontal="center"/>
      <protection/>
    </xf>
    <xf numFmtId="0" fontId="3" fillId="0" borderId="10" xfId="57" applyFont="1" applyBorder="1" applyAlignment="1">
      <alignment horizontal="center"/>
      <protection/>
    </xf>
    <xf numFmtId="0" fontId="3" fillId="0" borderId="10" xfId="57" applyFont="1" applyBorder="1" applyAlignment="1">
      <alignment horizontal="center" wrapText="1"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0" xfId="55" applyFont="1">
      <alignment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/>
      <protection/>
    </xf>
    <xf numFmtId="4" fontId="3" fillId="34" borderId="10" xfId="57" applyNumberFormat="1" applyFont="1" applyFill="1" applyBorder="1" applyAlignment="1">
      <alignment horizontal="center" vertical="center"/>
      <protection/>
    </xf>
    <xf numFmtId="1" fontId="3" fillId="35" borderId="10" xfId="57" applyNumberFormat="1" applyFont="1" applyFill="1" applyBorder="1" applyAlignment="1">
      <alignment horizontal="center" vertical="center"/>
      <protection/>
    </xf>
    <xf numFmtId="4" fontId="3" fillId="35" borderId="10" xfId="57" applyNumberFormat="1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center" vertical="center"/>
      <protection/>
    </xf>
    <xf numFmtId="0" fontId="3" fillId="0" borderId="10" xfId="56" applyFont="1" applyBorder="1" applyAlignment="1">
      <alignment horizontal="center" wrapText="1"/>
      <protection/>
    </xf>
    <xf numFmtId="0" fontId="2" fillId="0" borderId="10" xfId="56" applyFont="1" applyBorder="1" applyAlignment="1">
      <alignment horizontal="center" vertical="center"/>
      <protection/>
    </xf>
    <xf numFmtId="0" fontId="3" fillId="37" borderId="0" xfId="55" applyFont="1" applyFill="1">
      <alignment/>
      <protection/>
    </xf>
    <xf numFmtId="0" fontId="2" fillId="33" borderId="0" xfId="56" applyFont="1" applyFill="1">
      <alignment/>
      <protection/>
    </xf>
    <xf numFmtId="49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 wrapText="1"/>
      <protection/>
    </xf>
    <xf numFmtId="4" fontId="3" fillId="33" borderId="10" xfId="57" applyNumberFormat="1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6" borderId="10" xfId="57" applyFont="1" applyFill="1" applyBorder="1" applyAlignment="1">
      <alignment horizontal="center"/>
      <protection/>
    </xf>
    <xf numFmtId="1" fontId="3" fillId="33" borderId="10" xfId="55" applyNumberFormat="1" applyFont="1" applyFill="1" applyBorder="1" applyAlignment="1">
      <alignment horizontal="center"/>
      <protection/>
    </xf>
    <xf numFmtId="4" fontId="3" fillId="36" borderId="10" xfId="57" applyNumberFormat="1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33" borderId="0" xfId="55" applyFont="1" applyFill="1">
      <alignment/>
      <protection/>
    </xf>
    <xf numFmtId="0" fontId="9" fillId="0" borderId="10" xfId="59" applyFont="1" applyBorder="1" applyAlignment="1">
      <alignment horizontal="center"/>
      <protection/>
    </xf>
    <xf numFmtId="164" fontId="9" fillId="0" borderId="10" xfId="59" applyNumberFormat="1" applyFont="1" applyBorder="1" applyAlignment="1">
      <alignment horizontal="center"/>
      <protection/>
    </xf>
    <xf numFmtId="0" fontId="3" fillId="3" borderId="0" xfId="56" applyFont="1" applyFill="1" applyAlignment="1">
      <alignment horizontal="center" vertical="center"/>
      <protection/>
    </xf>
    <xf numFmtId="49" fontId="7" fillId="33" borderId="10" xfId="57" applyNumberFormat="1" applyFont="1" applyFill="1" applyBorder="1" applyAlignment="1">
      <alignment horizontal="center" vertical="center"/>
      <protection/>
    </xf>
    <xf numFmtId="49" fontId="3" fillId="33" borderId="10" xfId="57" applyNumberFormat="1" applyFont="1" applyFill="1" applyBorder="1" applyAlignment="1">
      <alignment horizontal="center" vertical="center"/>
      <protection/>
    </xf>
    <xf numFmtId="0" fontId="3" fillId="33" borderId="10" xfId="57" applyFont="1" applyFill="1" applyBorder="1" applyAlignment="1">
      <alignment horizontal="center" vertical="center"/>
      <protection/>
    </xf>
    <xf numFmtId="0" fontId="3" fillId="33" borderId="10" xfId="56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vertical="center"/>
      <protection/>
    </xf>
    <xf numFmtId="0" fontId="2" fillId="33" borderId="10" xfId="56" applyFont="1" applyFill="1" applyBorder="1" applyAlignment="1">
      <alignment horizontal="center"/>
      <protection/>
    </xf>
    <xf numFmtId="0" fontId="3" fillId="35" borderId="10" xfId="57" applyFont="1" applyFill="1" applyBorder="1" applyAlignment="1">
      <alignment horizontal="center"/>
      <protection/>
    </xf>
    <xf numFmtId="4" fontId="3" fillId="0" borderId="10" xfId="55" applyNumberFormat="1" applyFont="1" applyBorder="1" applyAlignment="1">
      <alignment horizontal="center"/>
      <protection/>
    </xf>
    <xf numFmtId="2" fontId="3" fillId="0" borderId="10" xfId="56" applyNumberFormat="1" applyFont="1" applyBorder="1" applyAlignment="1">
      <alignment horizontal="center" vertical="center" textRotation="90"/>
      <protection/>
    </xf>
    <xf numFmtId="0" fontId="7" fillId="36" borderId="10" xfId="57" applyFont="1" applyFill="1" applyBorder="1" applyAlignment="1">
      <alignment horizontal="center" vertical="center" wrapText="1"/>
      <protection/>
    </xf>
    <xf numFmtId="4" fontId="2" fillId="33" borderId="10" xfId="56" applyNumberFormat="1" applyFont="1" applyFill="1" applyBorder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3" fillId="0" borderId="10" xfId="57" applyFont="1" applyBorder="1" applyAlignment="1">
      <alignment horizontal="center" vertical="center" wrapText="1"/>
      <protection/>
    </xf>
    <xf numFmtId="4" fontId="3" fillId="0" borderId="10" xfId="56" applyNumberFormat="1" applyFont="1" applyBorder="1" applyAlignment="1">
      <alignment horizontal="center" vertical="center" wrapText="1"/>
      <protection/>
    </xf>
    <xf numFmtId="164" fontId="2" fillId="0" borderId="10" xfId="59" applyNumberFormat="1" applyFont="1" applyBorder="1" applyAlignment="1">
      <alignment horizontal="center"/>
      <protection/>
    </xf>
    <xf numFmtId="4" fontId="3" fillId="36" borderId="10" xfId="57" applyNumberFormat="1" applyFont="1" applyFill="1" applyBorder="1" applyAlignment="1">
      <alignment horizontal="center" vertical="center"/>
      <protection/>
    </xf>
    <xf numFmtId="0" fontId="8" fillId="0" borderId="10" xfId="56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3" fillId="0" borderId="0" xfId="56" applyFont="1" applyAlignment="1">
      <alignment horizontal="center"/>
      <protection/>
    </xf>
    <xf numFmtId="0" fontId="8" fillId="0" borderId="10" xfId="56" applyFont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/>
      <protection/>
    </xf>
    <xf numFmtId="1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 wrapText="1"/>
      <protection/>
    </xf>
    <xf numFmtId="4" fontId="3" fillId="0" borderId="10" xfId="55" applyNumberFormat="1" applyFont="1" applyFill="1" applyBorder="1" applyAlignment="1">
      <alignment horizontal="center"/>
      <protection/>
    </xf>
    <xf numFmtId="4" fontId="4" fillId="38" borderId="10" xfId="58" applyNumberFormat="1" applyFont="1" applyFill="1" applyBorder="1" applyAlignment="1">
      <alignment horizontal="center" wrapText="1"/>
      <protection/>
    </xf>
    <xf numFmtId="0" fontId="3" fillId="3" borderId="0" xfId="55" applyFont="1" applyFill="1">
      <alignment/>
      <protection/>
    </xf>
    <xf numFmtId="0" fontId="3" fillId="0" borderId="10" xfId="55" applyFont="1" applyBorder="1" applyAlignment="1">
      <alignment horizontal="center" wrapText="1"/>
      <protection/>
    </xf>
    <xf numFmtId="0" fontId="4" fillId="0" borderId="0" xfId="55" applyFont="1" applyAlignment="1">
      <alignment horizontal="center"/>
      <protection/>
    </xf>
    <xf numFmtId="0" fontId="2" fillId="0" borderId="0" xfId="55" applyFont="1" applyAlignment="1">
      <alignment horizontal="center" wrapText="1"/>
      <protection/>
    </xf>
    <xf numFmtId="4" fontId="5" fillId="0" borderId="0" xfId="55" applyNumberFormat="1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4" fillId="0" borderId="0" xfId="57" applyFont="1" applyBorder="1" applyAlignment="1">
      <alignment horizontal="left"/>
      <protection/>
    </xf>
    <xf numFmtId="49" fontId="3" fillId="0" borderId="10" xfId="56" applyNumberFormat="1" applyFont="1" applyBorder="1" applyAlignment="1">
      <alignment horizontal="center" vertical="center" wrapText="1"/>
      <protection/>
    </xf>
    <xf numFmtId="0" fontId="3" fillId="0" borderId="10" xfId="56" applyNumberFormat="1" applyFont="1" applyBorder="1" applyAlignment="1">
      <alignment horizontal="center" wrapText="1"/>
      <protection/>
    </xf>
    <xf numFmtId="0" fontId="11" fillId="0" borderId="0" xfId="56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/>
      <protection/>
    </xf>
    <xf numFmtId="1" fontId="4" fillId="34" borderId="10" xfId="57" applyNumberFormat="1" applyFont="1" applyFill="1" applyBorder="1" applyAlignment="1">
      <alignment horizontal="center" vertical="center" wrapText="1"/>
      <protection/>
    </xf>
    <xf numFmtId="4" fontId="4" fillId="0" borderId="10" xfId="55" applyNumberFormat="1" applyFont="1" applyBorder="1" applyAlignment="1">
      <alignment horizontal="center"/>
      <protection/>
    </xf>
    <xf numFmtId="0" fontId="3" fillId="33" borderId="10" xfId="57" applyFont="1" applyFill="1" applyBorder="1" applyAlignment="1">
      <alignment horizontal="center" wrapText="1"/>
      <protection/>
    </xf>
    <xf numFmtId="0" fontId="5" fillId="0" borderId="0" xfId="57" applyFont="1" applyBorder="1" applyAlignment="1">
      <alignment/>
      <protection/>
    </xf>
    <xf numFmtId="0" fontId="4" fillId="33" borderId="10" xfId="57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rmal_Tabela studentske stipendije akad.2005-06.-po općinama" xfId="58"/>
    <cellStyle name="Normal_Tabela za stipendije 2009-2010.godine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naha.hadzisehic\Desktop\2020-2019%20godina\STARI%20DOKUMENTI%20OD%202018%20%20I%20OD%20RANIJE\STIPENDIJE%20SVE\stipendije%202019-2020\2019%20godina\SVA&#352;TARA%20sa%20radne%20povr&#353;ine%202018\ELDINA\ELDINA\1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LIMINARNA 2019 2020"/>
      <sheetName val="RAČUNANJE"/>
      <sheetName val="ELDINA"/>
    </sheetNames>
    <sheetDataSet>
      <sheetData sheetId="0">
        <row r="4">
          <cell r="AI4">
            <v>1</v>
          </cell>
          <cell r="AJ4">
            <v>2</v>
          </cell>
          <cell r="AK4">
            <v>3</v>
          </cell>
          <cell r="AL4">
            <v>4</v>
          </cell>
          <cell r="AM4">
            <v>5</v>
          </cell>
          <cell r="AN4">
            <v>6</v>
          </cell>
          <cell r="AO4">
            <v>7</v>
          </cell>
          <cell r="AP4">
            <v>8</v>
          </cell>
          <cell r="AQ4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7"/>
  <sheetViews>
    <sheetView tabSelected="1" zoomScale="80" zoomScaleNormal="80" zoomScaleSheetLayoutView="100" zoomScalePageLayoutView="0" workbookViewId="0" topLeftCell="A1">
      <selection activeCell="E214" sqref="E214"/>
    </sheetView>
  </sheetViews>
  <sheetFormatPr defaultColWidth="9.140625" defaultRowHeight="15"/>
  <cols>
    <col min="1" max="1" width="4.8515625" style="1" bestFit="1" customWidth="1"/>
    <col min="2" max="4" width="13.8515625" style="2" customWidth="1"/>
    <col min="5" max="5" width="9.28125" style="2" bestFit="1" customWidth="1"/>
    <col min="6" max="6" width="16.8515625" style="2" customWidth="1"/>
    <col min="7" max="7" width="5.421875" style="2" customWidth="1"/>
    <col min="8" max="8" width="5.28125" style="2" customWidth="1"/>
    <col min="9" max="9" width="27.57421875" style="3" customWidth="1"/>
    <col min="10" max="18" width="3.7109375" style="2" customWidth="1"/>
    <col min="19" max="19" width="7.00390625" style="13" customWidth="1"/>
    <col min="20" max="20" width="8.57421875" style="5" customWidth="1"/>
    <col min="21" max="25" width="8.57421875" style="5" hidden="1" customWidth="1"/>
    <col min="26" max="27" width="9.140625" style="2" hidden="1" customWidth="1"/>
    <col min="28" max="33" width="0" style="2" hidden="1" customWidth="1"/>
    <col min="34" max="231" width="9.140625" style="6" customWidth="1"/>
    <col min="232" max="232" width="4.8515625" style="6" bestFit="1" customWidth="1"/>
    <col min="233" max="235" width="13.8515625" style="6" customWidth="1"/>
    <col min="236" max="236" width="9.28125" style="6" bestFit="1" customWidth="1"/>
    <col min="237" max="237" width="15.57421875" style="6" customWidth="1"/>
    <col min="238" max="238" width="14.140625" style="6" customWidth="1"/>
    <col min="239" max="240" width="6.7109375" style="6" customWidth="1"/>
    <col min="241" max="241" width="19.8515625" style="6" customWidth="1"/>
    <col min="242" max="250" width="3.7109375" style="6" customWidth="1"/>
    <col min="251" max="251" width="7.00390625" style="6" customWidth="1"/>
    <col min="252" max="252" width="8.57421875" style="6" customWidth="1"/>
    <col min="253" max="16384" width="0" style="6" hidden="1" customWidth="1"/>
  </cols>
  <sheetData>
    <row r="1" ht="12.75">
      <c r="S1" s="4" t="s">
        <v>0</v>
      </c>
    </row>
    <row r="2" spans="1:25" ht="20.25" customHeight="1">
      <c r="A2" s="7"/>
      <c r="B2" s="8"/>
      <c r="D2" s="8"/>
      <c r="E2" s="8"/>
      <c r="F2" s="8"/>
      <c r="G2" s="8"/>
      <c r="H2" s="8"/>
      <c r="I2" s="116" t="s">
        <v>603</v>
      </c>
      <c r="J2" s="8"/>
      <c r="K2" s="9"/>
      <c r="L2" s="9"/>
      <c r="M2" s="9"/>
      <c r="N2" s="8"/>
      <c r="O2" s="8"/>
      <c r="P2" s="9"/>
      <c r="Q2" s="9"/>
      <c r="R2" s="9"/>
      <c r="S2" s="10"/>
      <c r="T2" s="11"/>
      <c r="U2" s="11"/>
      <c r="V2" s="11"/>
      <c r="W2" s="11"/>
      <c r="X2" s="11"/>
      <c r="Y2" s="11"/>
    </row>
    <row r="3" spans="1:25" ht="12.75" customHeight="1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"/>
      <c r="V3" s="12"/>
      <c r="W3" s="12"/>
      <c r="X3" s="12"/>
      <c r="Y3" s="12"/>
    </row>
    <row r="4" ht="13.5" customHeight="1"/>
    <row r="5" spans="1:33" ht="25.5" customHeight="1">
      <c r="A5" s="127" t="s">
        <v>2</v>
      </c>
      <c r="B5" s="128" t="s">
        <v>3</v>
      </c>
      <c r="C5" s="128" t="s">
        <v>4</v>
      </c>
      <c r="D5" s="128" t="s">
        <v>5</v>
      </c>
      <c r="E5" s="128" t="s">
        <v>6</v>
      </c>
      <c r="F5" s="121" t="s">
        <v>7</v>
      </c>
      <c r="G5" s="121" t="s">
        <v>8</v>
      </c>
      <c r="H5" s="121" t="s">
        <v>9</v>
      </c>
      <c r="I5" s="121" t="s">
        <v>10</v>
      </c>
      <c r="J5" s="122" t="s">
        <v>11</v>
      </c>
      <c r="K5" s="122"/>
      <c r="L5" s="122"/>
      <c r="M5" s="122"/>
      <c r="N5" s="122"/>
      <c r="O5" s="122"/>
      <c r="P5" s="122"/>
      <c r="Q5" s="122"/>
      <c r="R5" s="122"/>
      <c r="S5" s="123" t="s">
        <v>12</v>
      </c>
      <c r="T5" s="124" t="s">
        <v>13</v>
      </c>
      <c r="U5" s="14"/>
      <c r="V5" s="14"/>
      <c r="W5" s="14"/>
      <c r="X5" s="14"/>
      <c r="Y5" s="14"/>
      <c r="Z5" s="15"/>
      <c r="AA5" s="15"/>
      <c r="AB5" s="15"/>
      <c r="AC5" s="15"/>
      <c r="AD5" s="15"/>
      <c r="AE5" s="15"/>
      <c r="AF5" s="15"/>
      <c r="AG5" s="15"/>
    </row>
    <row r="6" spans="1:33" ht="12.75">
      <c r="A6" s="127"/>
      <c r="B6" s="128"/>
      <c r="C6" s="128"/>
      <c r="D6" s="128"/>
      <c r="E6" s="128"/>
      <c r="F6" s="121"/>
      <c r="G6" s="121"/>
      <c r="H6" s="121"/>
      <c r="I6" s="121"/>
      <c r="J6" s="16" t="s">
        <v>14</v>
      </c>
      <c r="K6" s="16" t="s">
        <v>15</v>
      </c>
      <c r="L6" s="16" t="s">
        <v>16</v>
      </c>
      <c r="M6" s="16" t="s">
        <v>17</v>
      </c>
      <c r="N6" s="16" t="s">
        <v>18</v>
      </c>
      <c r="O6" s="16" t="s">
        <v>19</v>
      </c>
      <c r="P6" s="16" t="s">
        <v>20</v>
      </c>
      <c r="Q6" s="16" t="s">
        <v>21</v>
      </c>
      <c r="R6" s="16" t="s">
        <v>22</v>
      </c>
      <c r="S6" s="123"/>
      <c r="T6" s="124"/>
      <c r="U6" s="14"/>
      <c r="V6" s="14"/>
      <c r="W6" s="14"/>
      <c r="X6" s="14"/>
      <c r="Y6" s="14"/>
      <c r="Z6" s="15"/>
      <c r="AA6" s="15"/>
      <c r="AB6" s="15"/>
      <c r="AC6" s="15"/>
      <c r="AD6" s="15"/>
      <c r="AE6" s="15"/>
      <c r="AF6" s="15"/>
      <c r="AG6" s="15"/>
    </row>
    <row r="7" spans="1:163" s="24" customFormat="1" ht="12.75">
      <c r="A7" s="17">
        <f>A6+1</f>
        <v>1</v>
      </c>
      <c r="B7" s="18" t="s">
        <v>23</v>
      </c>
      <c r="C7" s="19" t="s">
        <v>24</v>
      </c>
      <c r="D7" s="19" t="s">
        <v>25</v>
      </c>
      <c r="E7" s="19" t="s">
        <v>26</v>
      </c>
      <c r="F7" s="20" t="s">
        <v>27</v>
      </c>
      <c r="G7" s="19">
        <v>4</v>
      </c>
      <c r="H7" s="19">
        <v>1</v>
      </c>
      <c r="I7" s="20" t="s">
        <v>28</v>
      </c>
      <c r="J7" s="19"/>
      <c r="K7" s="19"/>
      <c r="L7" s="19"/>
      <c r="M7" s="19"/>
      <c r="N7" s="19"/>
      <c r="O7" s="19"/>
      <c r="P7" s="19"/>
      <c r="Q7" s="19"/>
      <c r="R7" s="19"/>
      <c r="S7" s="21">
        <v>100</v>
      </c>
      <c r="T7" s="22">
        <v>1200</v>
      </c>
      <c r="U7" s="22"/>
      <c r="V7" s="22"/>
      <c r="W7" s="22"/>
      <c r="X7" s="22"/>
      <c r="Y7" s="22"/>
      <c r="Z7" s="19"/>
      <c r="AA7" s="19"/>
      <c r="AB7" s="19"/>
      <c r="AC7" s="19"/>
      <c r="AD7" s="19"/>
      <c r="AE7" s="19"/>
      <c r="AF7" s="19"/>
      <c r="AG7" s="19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</row>
    <row r="8" spans="1:256" s="23" customFormat="1" ht="63" customHeight="1">
      <c r="A8" s="25">
        <f>A7+1</f>
        <v>2</v>
      </c>
      <c r="B8" s="26" t="s">
        <v>29</v>
      </c>
      <c r="C8" s="27" t="s">
        <v>30</v>
      </c>
      <c r="D8" s="27" t="s">
        <v>31</v>
      </c>
      <c r="E8" s="27" t="s">
        <v>32</v>
      </c>
      <c r="F8" s="20" t="s">
        <v>33</v>
      </c>
      <c r="G8" s="28">
        <v>1</v>
      </c>
      <c r="H8" s="28">
        <v>2</v>
      </c>
      <c r="I8" s="20" t="s">
        <v>34</v>
      </c>
      <c r="J8" s="29"/>
      <c r="K8" s="29"/>
      <c r="L8" s="29"/>
      <c r="M8" s="29"/>
      <c r="N8" s="29"/>
      <c r="O8" s="29"/>
      <c r="P8" s="29"/>
      <c r="Q8" s="29"/>
      <c r="R8" s="29"/>
      <c r="S8" s="30">
        <v>100</v>
      </c>
      <c r="T8" s="31">
        <v>1200</v>
      </c>
      <c r="U8" s="31"/>
      <c r="V8" s="31"/>
      <c r="W8" s="31"/>
      <c r="X8" s="31"/>
      <c r="Y8" s="31"/>
      <c r="Z8" s="15"/>
      <c r="AA8" s="15"/>
      <c r="AB8" s="15"/>
      <c r="AC8" s="15"/>
      <c r="AD8" s="15"/>
      <c r="AE8" s="15"/>
      <c r="AF8" s="15"/>
      <c r="AG8" s="15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3" customFormat="1" ht="12.75">
      <c r="A9" s="25">
        <f aca="true" t="shared" si="0" ref="A9:A73">A8+1</f>
        <v>3</v>
      </c>
      <c r="B9" s="27" t="s">
        <v>35</v>
      </c>
      <c r="C9" s="27" t="s">
        <v>36</v>
      </c>
      <c r="D9" s="27" t="s">
        <v>37</v>
      </c>
      <c r="E9" s="27" t="s">
        <v>32</v>
      </c>
      <c r="F9" s="28" t="s">
        <v>38</v>
      </c>
      <c r="G9" s="28">
        <v>2</v>
      </c>
      <c r="H9" s="33">
        <v>1</v>
      </c>
      <c r="I9" s="34" t="s">
        <v>39</v>
      </c>
      <c r="J9" s="35"/>
      <c r="K9" s="35"/>
      <c r="L9" s="35"/>
      <c r="M9" s="35"/>
      <c r="N9" s="35"/>
      <c r="O9" s="35"/>
      <c r="P9" s="36"/>
      <c r="Q9" s="35"/>
      <c r="R9" s="19"/>
      <c r="S9" s="21">
        <v>100</v>
      </c>
      <c r="T9" s="37">
        <v>1200</v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s="32" customFormat="1" ht="58.5" customHeight="1">
      <c r="A10" s="25">
        <f t="shared" si="0"/>
        <v>4</v>
      </c>
      <c r="B10" s="40" t="s">
        <v>40</v>
      </c>
      <c r="C10" s="41" t="s">
        <v>41</v>
      </c>
      <c r="D10" s="41" t="s">
        <v>42</v>
      </c>
      <c r="E10" s="41" t="s">
        <v>43</v>
      </c>
      <c r="F10" s="42" t="s">
        <v>33</v>
      </c>
      <c r="G10" s="43">
        <v>2</v>
      </c>
      <c r="H10" s="43">
        <v>1</v>
      </c>
      <c r="I10" s="42" t="s">
        <v>44</v>
      </c>
      <c r="J10" s="25"/>
      <c r="K10" s="25"/>
      <c r="L10" s="25"/>
      <c r="M10" s="25"/>
      <c r="N10" s="25"/>
      <c r="O10" s="25"/>
      <c r="P10" s="25"/>
      <c r="Q10" s="44"/>
      <c r="R10" s="25"/>
      <c r="S10" s="45">
        <v>100</v>
      </c>
      <c r="T10" s="46">
        <v>1200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  <c r="IV10" s="47"/>
    </row>
    <row r="11" spans="1:256" s="39" customFormat="1" ht="25.5">
      <c r="A11" s="25">
        <f t="shared" si="0"/>
        <v>5</v>
      </c>
      <c r="B11" s="48" t="s">
        <v>45</v>
      </c>
      <c r="C11" s="35" t="s">
        <v>46</v>
      </c>
      <c r="D11" s="35" t="s">
        <v>47</v>
      </c>
      <c r="E11" s="35" t="s">
        <v>43</v>
      </c>
      <c r="F11" s="20" t="s">
        <v>48</v>
      </c>
      <c r="G11" s="34">
        <v>2</v>
      </c>
      <c r="H11" s="34">
        <v>1</v>
      </c>
      <c r="I11" s="20" t="s">
        <v>49</v>
      </c>
      <c r="J11" s="19"/>
      <c r="K11" s="19"/>
      <c r="L11" s="19"/>
      <c r="M11" s="19"/>
      <c r="N11" s="19"/>
      <c r="O11" s="19"/>
      <c r="P11" s="19"/>
      <c r="Q11" s="49"/>
      <c r="R11" s="19"/>
      <c r="S11" s="21">
        <v>100</v>
      </c>
      <c r="T11" s="22">
        <v>1200</v>
      </c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30" s="47" customFormat="1" ht="12.75">
      <c r="A12" s="25">
        <f t="shared" si="0"/>
        <v>6</v>
      </c>
      <c r="B12" s="18" t="s">
        <v>50</v>
      </c>
      <c r="C12" s="19" t="s">
        <v>51</v>
      </c>
      <c r="D12" s="19" t="s">
        <v>52</v>
      </c>
      <c r="E12" s="19" t="s">
        <v>43</v>
      </c>
      <c r="F12" s="20" t="s">
        <v>53</v>
      </c>
      <c r="G12" s="19">
        <v>1</v>
      </c>
      <c r="H12" s="19">
        <v>2</v>
      </c>
      <c r="I12" s="20" t="s">
        <v>54</v>
      </c>
      <c r="J12" s="19"/>
      <c r="K12" s="19"/>
      <c r="L12" s="19"/>
      <c r="M12" s="19"/>
      <c r="N12" s="19"/>
      <c r="O12" s="19"/>
      <c r="P12" s="19"/>
      <c r="Q12" s="19"/>
      <c r="R12" s="19"/>
      <c r="S12" s="21">
        <v>100</v>
      </c>
      <c r="T12" s="22">
        <v>1200</v>
      </c>
      <c r="U12" s="22"/>
      <c r="V12" s="22"/>
      <c r="W12" s="22"/>
      <c r="X12" s="22"/>
      <c r="Y12" s="22"/>
      <c r="Z12" s="19"/>
      <c r="AA12" s="19"/>
      <c r="AB12" s="19"/>
      <c r="AC12" s="19"/>
      <c r="AD12" s="19"/>
      <c r="AE12" s="19"/>
      <c r="AF12" s="19"/>
      <c r="AG12" s="19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</row>
    <row r="13" spans="1:33" s="23" customFormat="1" ht="27" customHeight="1">
      <c r="A13" s="25">
        <f t="shared" si="0"/>
        <v>7</v>
      </c>
      <c r="B13" s="26" t="s">
        <v>55</v>
      </c>
      <c r="C13" s="27" t="s">
        <v>56</v>
      </c>
      <c r="D13" s="27" t="s">
        <v>52</v>
      </c>
      <c r="E13" s="27" t="s">
        <v>43</v>
      </c>
      <c r="F13" s="20" t="s">
        <v>57</v>
      </c>
      <c r="G13" s="28">
        <v>2</v>
      </c>
      <c r="H13" s="28">
        <v>1</v>
      </c>
      <c r="I13" s="20" t="s">
        <v>58</v>
      </c>
      <c r="J13" s="35"/>
      <c r="K13" s="35"/>
      <c r="L13" s="35"/>
      <c r="M13" s="35"/>
      <c r="N13" s="35"/>
      <c r="O13" s="35"/>
      <c r="P13" s="35"/>
      <c r="Q13" s="36"/>
      <c r="R13" s="35"/>
      <c r="S13" s="21">
        <v>100</v>
      </c>
      <c r="T13" s="50">
        <v>1200</v>
      </c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230" s="47" customFormat="1" ht="25.5">
      <c r="A14" s="25">
        <f t="shared" si="0"/>
        <v>8</v>
      </c>
      <c r="B14" s="48" t="s">
        <v>59</v>
      </c>
      <c r="C14" s="35" t="s">
        <v>60</v>
      </c>
      <c r="D14" s="35" t="s">
        <v>61</v>
      </c>
      <c r="E14" s="35" t="s">
        <v>43</v>
      </c>
      <c r="F14" s="20" t="s">
        <v>33</v>
      </c>
      <c r="G14" s="34">
        <v>2</v>
      </c>
      <c r="H14" s="34">
        <v>1</v>
      </c>
      <c r="I14" s="20" t="s">
        <v>62</v>
      </c>
      <c r="J14" s="19"/>
      <c r="K14" s="19"/>
      <c r="L14" s="19"/>
      <c r="M14" s="19"/>
      <c r="N14" s="19"/>
      <c r="O14" s="19"/>
      <c r="P14" s="19"/>
      <c r="Q14" s="49"/>
      <c r="R14" s="19"/>
      <c r="S14" s="21">
        <v>100</v>
      </c>
      <c r="T14" s="22">
        <v>1200</v>
      </c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</row>
    <row r="15" spans="1:230" s="23" customFormat="1" ht="25.5">
      <c r="A15" s="25">
        <f t="shared" si="0"/>
        <v>9</v>
      </c>
      <c r="B15" s="51" t="s">
        <v>63</v>
      </c>
      <c r="C15" s="51" t="s">
        <v>64</v>
      </c>
      <c r="D15" s="51" t="s">
        <v>65</v>
      </c>
      <c r="E15" s="51" t="s">
        <v>43</v>
      </c>
      <c r="F15" s="52" t="s">
        <v>66</v>
      </c>
      <c r="G15" s="52">
        <v>3</v>
      </c>
      <c r="H15" s="52">
        <v>1</v>
      </c>
      <c r="I15" s="53" t="s">
        <v>67</v>
      </c>
      <c r="J15" s="29"/>
      <c r="K15" s="29"/>
      <c r="L15" s="29"/>
      <c r="M15" s="29"/>
      <c r="N15" s="29"/>
      <c r="O15" s="29"/>
      <c r="P15" s="29"/>
      <c r="Q15" s="29"/>
      <c r="R15" s="29"/>
      <c r="S15" s="30">
        <v>100</v>
      </c>
      <c r="T15" s="31">
        <v>1200</v>
      </c>
      <c r="U15" s="31"/>
      <c r="V15" s="31"/>
      <c r="W15" s="31"/>
      <c r="X15" s="31"/>
      <c r="Y15" s="31"/>
      <c r="Z15" s="15"/>
      <c r="AA15" s="15"/>
      <c r="AB15" s="15"/>
      <c r="AC15" s="15"/>
      <c r="AD15" s="15"/>
      <c r="AE15" s="15"/>
      <c r="AF15" s="15"/>
      <c r="AG15" s="15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</row>
    <row r="16" spans="1:256" s="23" customFormat="1" ht="25.5">
      <c r="A16" s="25">
        <f t="shared" si="0"/>
        <v>10</v>
      </c>
      <c r="B16" s="54" t="s">
        <v>68</v>
      </c>
      <c r="C16" s="54" t="s">
        <v>69</v>
      </c>
      <c r="D16" s="54" t="s">
        <v>70</v>
      </c>
      <c r="E16" s="54" t="s">
        <v>43</v>
      </c>
      <c r="F16" s="54" t="s">
        <v>71</v>
      </c>
      <c r="G16" s="54">
        <v>2</v>
      </c>
      <c r="H16" s="54">
        <v>1</v>
      </c>
      <c r="I16" s="55" t="s">
        <v>72</v>
      </c>
      <c r="J16" s="19"/>
      <c r="K16" s="19"/>
      <c r="L16" s="19"/>
      <c r="M16" s="19"/>
      <c r="N16" s="19"/>
      <c r="O16" s="19"/>
      <c r="P16" s="19"/>
      <c r="Q16" s="19"/>
      <c r="R16" s="19"/>
      <c r="S16" s="21">
        <v>100</v>
      </c>
      <c r="T16" s="22">
        <v>1200</v>
      </c>
      <c r="U16" s="22"/>
      <c r="V16" s="22"/>
      <c r="W16" s="22"/>
      <c r="X16" s="22"/>
      <c r="Y16" s="22"/>
      <c r="Z16" s="19"/>
      <c r="AA16" s="19"/>
      <c r="AB16" s="19"/>
      <c r="AC16" s="19"/>
      <c r="AD16" s="19"/>
      <c r="AE16" s="19"/>
      <c r="AF16" s="19"/>
      <c r="AG16" s="19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s="47" customFormat="1" ht="25.5">
      <c r="A17" s="25">
        <f t="shared" si="0"/>
        <v>11</v>
      </c>
      <c r="B17" s="51" t="s">
        <v>68</v>
      </c>
      <c r="C17" s="51" t="s">
        <v>69</v>
      </c>
      <c r="D17" s="51" t="s">
        <v>73</v>
      </c>
      <c r="E17" s="51" t="s">
        <v>43</v>
      </c>
      <c r="F17" s="52" t="s">
        <v>57</v>
      </c>
      <c r="G17" s="52">
        <v>1</v>
      </c>
      <c r="H17" s="52">
        <v>1</v>
      </c>
      <c r="I17" s="53" t="s">
        <v>72</v>
      </c>
      <c r="J17" s="19"/>
      <c r="K17" s="29"/>
      <c r="L17" s="29"/>
      <c r="M17" s="29"/>
      <c r="N17" s="29"/>
      <c r="O17" s="29"/>
      <c r="P17" s="29"/>
      <c r="Q17" s="29"/>
      <c r="R17" s="29"/>
      <c r="S17" s="30">
        <v>100</v>
      </c>
      <c r="T17" s="31">
        <v>800</v>
      </c>
      <c r="U17" s="31"/>
      <c r="V17" s="31"/>
      <c r="W17" s="31"/>
      <c r="X17" s="31"/>
      <c r="Y17" s="31"/>
      <c r="Z17" s="15"/>
      <c r="AA17" s="15"/>
      <c r="AB17" s="15"/>
      <c r="AC17" s="15"/>
      <c r="AD17" s="15"/>
      <c r="AE17" s="15"/>
      <c r="AF17" s="15"/>
      <c r="AG17" s="15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s="23" customFormat="1" ht="25.5">
      <c r="A18" s="25">
        <f t="shared" si="0"/>
        <v>12</v>
      </c>
      <c r="B18" s="35" t="s">
        <v>74</v>
      </c>
      <c r="C18" s="35" t="s">
        <v>75</v>
      </c>
      <c r="D18" s="35" t="s">
        <v>76</v>
      </c>
      <c r="E18" s="35" t="s">
        <v>43</v>
      </c>
      <c r="F18" s="34" t="s">
        <v>77</v>
      </c>
      <c r="G18" s="34">
        <v>2</v>
      </c>
      <c r="H18" s="57">
        <v>1</v>
      </c>
      <c r="I18" s="20" t="s">
        <v>78</v>
      </c>
      <c r="J18" s="19"/>
      <c r="K18" s="19"/>
      <c r="L18" s="19"/>
      <c r="M18" s="19"/>
      <c r="N18" s="19"/>
      <c r="O18" s="19"/>
      <c r="P18" s="49"/>
      <c r="Q18" s="19"/>
      <c r="R18" s="19"/>
      <c r="S18" s="21">
        <v>100</v>
      </c>
      <c r="T18" s="22">
        <v>1200</v>
      </c>
      <c r="U18" s="22"/>
      <c r="V18" s="22"/>
      <c r="W18" s="22"/>
      <c r="X18" s="22"/>
      <c r="Y18" s="19"/>
      <c r="Z18" s="19"/>
      <c r="AA18" s="19"/>
      <c r="AB18" s="19"/>
      <c r="AC18" s="19"/>
      <c r="AD18" s="19"/>
      <c r="AE18" s="19"/>
      <c r="AF18" s="19"/>
      <c r="AG18" s="19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25.5">
      <c r="A19" s="25">
        <f t="shared" si="0"/>
        <v>13</v>
      </c>
      <c r="B19" s="40" t="s">
        <v>74</v>
      </c>
      <c r="C19" s="41" t="s">
        <v>75</v>
      </c>
      <c r="D19" s="41" t="s">
        <v>79</v>
      </c>
      <c r="E19" s="41" t="s">
        <v>43</v>
      </c>
      <c r="F19" s="42" t="s">
        <v>80</v>
      </c>
      <c r="G19" s="43">
        <v>1</v>
      </c>
      <c r="H19" s="43">
        <v>2</v>
      </c>
      <c r="I19" s="42" t="s">
        <v>81</v>
      </c>
      <c r="J19" s="25"/>
      <c r="K19" s="25"/>
      <c r="L19" s="25"/>
      <c r="M19" s="25"/>
      <c r="N19" s="25"/>
      <c r="O19" s="25"/>
      <c r="P19" s="25"/>
      <c r="Q19" s="44"/>
      <c r="R19" s="25"/>
      <c r="S19" s="45">
        <v>100</v>
      </c>
      <c r="T19" s="46">
        <v>1200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33" s="23" customFormat="1" ht="25.5">
      <c r="A20" s="25">
        <f t="shared" si="0"/>
        <v>14</v>
      </c>
      <c r="B20" s="26" t="s">
        <v>82</v>
      </c>
      <c r="C20" s="27" t="s">
        <v>83</v>
      </c>
      <c r="D20" s="27" t="s">
        <v>84</v>
      </c>
      <c r="E20" s="27" t="s">
        <v>85</v>
      </c>
      <c r="F20" s="20" t="s">
        <v>86</v>
      </c>
      <c r="G20" s="28">
        <v>2</v>
      </c>
      <c r="H20" s="28">
        <v>1</v>
      </c>
      <c r="I20" s="20" t="s">
        <v>87</v>
      </c>
      <c r="J20" s="58"/>
      <c r="K20" s="58"/>
      <c r="L20" s="58"/>
      <c r="M20" s="58"/>
      <c r="N20" s="58"/>
      <c r="O20" s="58"/>
      <c r="P20" s="58"/>
      <c r="Q20" s="58"/>
      <c r="R20" s="58"/>
      <c r="S20" s="21">
        <v>100</v>
      </c>
      <c r="T20" s="59">
        <v>1200</v>
      </c>
      <c r="U20" s="59"/>
      <c r="V20" s="59"/>
      <c r="W20" s="59"/>
      <c r="X20" s="59"/>
      <c r="Y20" s="59"/>
      <c r="Z20" s="19"/>
      <c r="AA20" s="19"/>
      <c r="AB20" s="19"/>
      <c r="AC20" s="19"/>
      <c r="AD20" s="19"/>
      <c r="AE20" s="19"/>
      <c r="AF20" s="19"/>
      <c r="AG20" s="19"/>
    </row>
    <row r="21" spans="1:256" s="32" customFormat="1" ht="33.75" customHeight="1">
      <c r="A21" s="25">
        <f t="shared" si="0"/>
        <v>15</v>
      </c>
      <c r="B21" s="18" t="s">
        <v>82</v>
      </c>
      <c r="C21" s="19" t="s">
        <v>88</v>
      </c>
      <c r="D21" s="19" t="s">
        <v>89</v>
      </c>
      <c r="E21" s="19" t="s">
        <v>85</v>
      </c>
      <c r="F21" s="20" t="s">
        <v>90</v>
      </c>
      <c r="G21" s="19">
        <v>3</v>
      </c>
      <c r="H21" s="19">
        <v>1</v>
      </c>
      <c r="I21" s="20" t="s">
        <v>91</v>
      </c>
      <c r="J21" s="19"/>
      <c r="K21" s="19"/>
      <c r="L21" s="19"/>
      <c r="M21" s="19"/>
      <c r="N21" s="19"/>
      <c r="O21" s="19"/>
      <c r="P21" s="19"/>
      <c r="Q21" s="19"/>
      <c r="R21" s="19"/>
      <c r="S21" s="21">
        <v>100</v>
      </c>
      <c r="T21" s="22">
        <v>1200</v>
      </c>
      <c r="U21" s="22"/>
      <c r="V21" s="22"/>
      <c r="W21" s="22"/>
      <c r="X21" s="22"/>
      <c r="Y21" s="22"/>
      <c r="Z21" s="19"/>
      <c r="AA21" s="19"/>
      <c r="AB21" s="19"/>
      <c r="AC21" s="19"/>
      <c r="AD21" s="19"/>
      <c r="AE21" s="19"/>
      <c r="AF21" s="19"/>
      <c r="AG21" s="19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30" s="32" customFormat="1" ht="25.5">
      <c r="A22" s="25">
        <f t="shared" si="0"/>
        <v>16</v>
      </c>
      <c r="B22" s="18" t="s">
        <v>92</v>
      </c>
      <c r="C22" s="19" t="s">
        <v>93</v>
      </c>
      <c r="D22" s="19" t="s">
        <v>94</v>
      </c>
      <c r="E22" s="19" t="s">
        <v>85</v>
      </c>
      <c r="F22" s="20" t="s">
        <v>90</v>
      </c>
      <c r="G22" s="19">
        <v>3</v>
      </c>
      <c r="H22" s="19">
        <v>1</v>
      </c>
      <c r="I22" s="20" t="s">
        <v>95</v>
      </c>
      <c r="J22" s="19"/>
      <c r="K22" s="19"/>
      <c r="L22" s="19"/>
      <c r="M22" s="19"/>
      <c r="N22" s="19"/>
      <c r="O22" s="19"/>
      <c r="P22" s="19"/>
      <c r="Q22" s="19"/>
      <c r="R22" s="19"/>
      <c r="S22" s="21">
        <v>100</v>
      </c>
      <c r="T22" s="22">
        <v>1200</v>
      </c>
      <c r="U22" s="22"/>
      <c r="V22" s="22"/>
      <c r="W22" s="22"/>
      <c r="X22" s="22"/>
      <c r="Y22" s="22"/>
      <c r="Z22" s="19"/>
      <c r="AA22" s="19"/>
      <c r="AB22" s="19"/>
      <c r="AC22" s="19"/>
      <c r="AD22" s="19"/>
      <c r="AE22" s="19"/>
      <c r="AF22" s="19"/>
      <c r="AG22" s="19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</row>
    <row r="23" spans="1:256" ht="25.5">
      <c r="A23" s="25">
        <f t="shared" si="0"/>
        <v>17</v>
      </c>
      <c r="B23" s="27" t="s">
        <v>96</v>
      </c>
      <c r="C23" s="27" t="s">
        <v>97</v>
      </c>
      <c r="D23" s="27" t="s">
        <v>98</v>
      </c>
      <c r="E23" s="27" t="s">
        <v>85</v>
      </c>
      <c r="F23" s="28" t="s">
        <v>99</v>
      </c>
      <c r="G23" s="28">
        <v>3</v>
      </c>
      <c r="H23" s="33">
        <v>1</v>
      </c>
      <c r="I23" s="34" t="s">
        <v>100</v>
      </c>
      <c r="J23" s="35"/>
      <c r="K23" s="35"/>
      <c r="L23" s="35"/>
      <c r="M23" s="35"/>
      <c r="N23" s="35"/>
      <c r="O23" s="35"/>
      <c r="P23" s="36"/>
      <c r="Q23" s="35"/>
      <c r="R23" s="19"/>
      <c r="S23" s="60">
        <v>100</v>
      </c>
      <c r="T23" s="61">
        <v>1200</v>
      </c>
      <c r="U23" s="61"/>
      <c r="V23" s="38"/>
      <c r="W23" s="38"/>
      <c r="X23" s="38"/>
      <c r="Y23" s="62"/>
      <c r="Z23" s="62"/>
      <c r="AA23" s="62"/>
      <c r="AB23" s="62"/>
      <c r="AC23" s="62"/>
      <c r="AD23" s="62"/>
      <c r="AE23" s="62"/>
      <c r="AF23" s="62"/>
      <c r="AG23" s="6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</row>
    <row r="24" spans="1:256" ht="12.75">
      <c r="A24" s="25">
        <f t="shared" si="0"/>
        <v>18</v>
      </c>
      <c r="B24" s="18" t="s">
        <v>101</v>
      </c>
      <c r="C24" s="19" t="s">
        <v>102</v>
      </c>
      <c r="D24" s="19" t="s">
        <v>103</v>
      </c>
      <c r="E24" s="19" t="s">
        <v>85</v>
      </c>
      <c r="F24" s="20" t="s">
        <v>104</v>
      </c>
      <c r="G24" s="19">
        <v>3</v>
      </c>
      <c r="H24" s="19">
        <v>1</v>
      </c>
      <c r="I24" s="20" t="s">
        <v>28</v>
      </c>
      <c r="J24" s="19"/>
      <c r="K24" s="19"/>
      <c r="L24" s="19"/>
      <c r="M24" s="19"/>
      <c r="N24" s="19"/>
      <c r="O24" s="19"/>
      <c r="P24" s="19"/>
      <c r="Q24" s="19"/>
      <c r="R24" s="19"/>
      <c r="S24" s="21">
        <v>100</v>
      </c>
      <c r="T24" s="22">
        <v>1200</v>
      </c>
      <c r="U24" s="22"/>
      <c r="V24" s="22"/>
      <c r="W24" s="22"/>
      <c r="X24" s="22"/>
      <c r="Y24" s="22"/>
      <c r="Z24" s="19"/>
      <c r="AA24" s="19"/>
      <c r="AB24" s="19"/>
      <c r="AC24" s="19"/>
      <c r="AD24" s="19"/>
      <c r="AE24" s="19"/>
      <c r="AF24" s="19"/>
      <c r="AG24" s="19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s="1" customFormat="1" ht="25.5">
      <c r="A25" s="25">
        <f t="shared" si="0"/>
        <v>19</v>
      </c>
      <c r="B25" s="51" t="s">
        <v>105</v>
      </c>
      <c r="C25" s="51" t="s">
        <v>106</v>
      </c>
      <c r="D25" s="51" t="s">
        <v>107</v>
      </c>
      <c r="E25" s="51" t="s">
        <v>85</v>
      </c>
      <c r="F25" s="52" t="s">
        <v>108</v>
      </c>
      <c r="G25" s="52">
        <v>1</v>
      </c>
      <c r="H25" s="52">
        <v>1</v>
      </c>
      <c r="I25" s="20" t="s">
        <v>109</v>
      </c>
      <c r="J25" s="29"/>
      <c r="K25" s="29"/>
      <c r="L25" s="29"/>
      <c r="M25" s="29"/>
      <c r="N25" s="29"/>
      <c r="O25" s="29"/>
      <c r="P25" s="29"/>
      <c r="Q25" s="29"/>
      <c r="R25" s="29"/>
      <c r="S25" s="30">
        <v>100</v>
      </c>
      <c r="T25" s="31">
        <v>800</v>
      </c>
      <c r="U25" s="31"/>
      <c r="V25" s="31"/>
      <c r="W25" s="31"/>
      <c r="X25" s="31"/>
      <c r="Y25" s="31"/>
      <c r="Z25" s="15"/>
      <c r="AA25" s="15"/>
      <c r="AB25" s="15"/>
      <c r="AC25" s="15"/>
      <c r="AD25" s="15"/>
      <c r="AE25" s="15"/>
      <c r="AF25" s="15"/>
      <c r="AG25" s="1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</row>
    <row r="26" spans="1:230" s="47" customFormat="1" ht="25.5">
      <c r="A26" s="25">
        <f t="shared" si="0"/>
        <v>20</v>
      </c>
      <c r="B26" s="18" t="s">
        <v>110</v>
      </c>
      <c r="C26" s="19" t="s">
        <v>24</v>
      </c>
      <c r="D26" s="19" t="s">
        <v>111</v>
      </c>
      <c r="E26" s="19" t="s">
        <v>112</v>
      </c>
      <c r="F26" s="20" t="s">
        <v>113</v>
      </c>
      <c r="G26" s="19">
        <v>2</v>
      </c>
      <c r="H26" s="19">
        <v>1</v>
      </c>
      <c r="I26" s="20" t="s">
        <v>114</v>
      </c>
      <c r="J26" s="19">
        <v>2</v>
      </c>
      <c r="K26" s="19">
        <v>4</v>
      </c>
      <c r="L26" s="19"/>
      <c r="M26" s="19">
        <v>10</v>
      </c>
      <c r="N26" s="19"/>
      <c r="O26" s="19"/>
      <c r="P26" s="19"/>
      <c r="Q26" s="49">
        <f>17+43</f>
        <v>60</v>
      </c>
      <c r="R26" s="19"/>
      <c r="S26" s="21">
        <f aca="true" t="shared" si="1" ref="S26:S58">SUM(J26:R26)</f>
        <v>76</v>
      </c>
      <c r="T26" s="22">
        <v>1200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</row>
    <row r="27" spans="1:230" s="1" customFormat="1" ht="25.5">
      <c r="A27" s="25">
        <f t="shared" si="0"/>
        <v>21</v>
      </c>
      <c r="B27" s="19" t="s">
        <v>115</v>
      </c>
      <c r="C27" s="19" t="s">
        <v>116</v>
      </c>
      <c r="D27" s="19" t="s">
        <v>117</v>
      </c>
      <c r="E27" s="19" t="s">
        <v>85</v>
      </c>
      <c r="F27" s="19" t="s">
        <v>118</v>
      </c>
      <c r="G27" s="19">
        <v>2</v>
      </c>
      <c r="H27" s="63">
        <v>1</v>
      </c>
      <c r="I27" s="20" t="s">
        <v>119</v>
      </c>
      <c r="J27" s="19">
        <v>5</v>
      </c>
      <c r="K27" s="19">
        <v>4</v>
      </c>
      <c r="L27" s="19"/>
      <c r="M27" s="19"/>
      <c r="N27" s="19"/>
      <c r="O27" s="19"/>
      <c r="P27" s="49"/>
      <c r="Q27" s="21">
        <f>21.5+43</f>
        <v>64.5</v>
      </c>
      <c r="R27" s="19">
        <v>2</v>
      </c>
      <c r="S27" s="21">
        <f t="shared" si="1"/>
        <v>75.5</v>
      </c>
      <c r="T27" s="22">
        <v>1200</v>
      </c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</row>
    <row r="28" spans="1:230" ht="25.5" customHeight="1">
      <c r="A28" s="25">
        <f t="shared" si="0"/>
        <v>22</v>
      </c>
      <c r="B28" s="64" t="s">
        <v>120</v>
      </c>
      <c r="C28" s="25" t="s">
        <v>121</v>
      </c>
      <c r="D28" s="25" t="s">
        <v>122</v>
      </c>
      <c r="E28" s="25" t="s">
        <v>112</v>
      </c>
      <c r="F28" s="42" t="s">
        <v>123</v>
      </c>
      <c r="G28" s="25">
        <v>5</v>
      </c>
      <c r="H28" s="25">
        <v>1</v>
      </c>
      <c r="I28" s="42" t="s">
        <v>124</v>
      </c>
      <c r="J28" s="25">
        <v>7</v>
      </c>
      <c r="K28" s="25">
        <v>3</v>
      </c>
      <c r="L28" s="25"/>
      <c r="M28" s="25"/>
      <c r="N28" s="25"/>
      <c r="O28" s="25">
        <v>20</v>
      </c>
      <c r="P28" s="25"/>
      <c r="Q28" s="25">
        <v>44</v>
      </c>
      <c r="R28" s="25"/>
      <c r="S28" s="45">
        <f t="shared" si="1"/>
        <v>74</v>
      </c>
      <c r="T28" s="46">
        <v>1200</v>
      </c>
      <c r="U28" s="46"/>
      <c r="V28" s="46"/>
      <c r="W28" s="46"/>
      <c r="X28" s="46"/>
      <c r="Y28" s="46"/>
      <c r="Z28" s="25"/>
      <c r="AA28" s="25"/>
      <c r="AB28" s="25"/>
      <c r="AC28" s="25"/>
      <c r="AD28" s="25"/>
      <c r="AE28" s="25"/>
      <c r="AF28" s="25"/>
      <c r="AG28" s="25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</row>
    <row r="29" spans="1:230" s="1" customFormat="1" ht="25.5">
      <c r="A29" s="25">
        <f t="shared" si="0"/>
        <v>23</v>
      </c>
      <c r="B29" s="26" t="s">
        <v>125</v>
      </c>
      <c r="C29" s="27" t="s">
        <v>126</v>
      </c>
      <c r="D29" s="27" t="s">
        <v>127</v>
      </c>
      <c r="E29" s="27" t="s">
        <v>85</v>
      </c>
      <c r="F29" s="20" t="s">
        <v>128</v>
      </c>
      <c r="G29" s="28">
        <v>2</v>
      </c>
      <c r="H29" s="28">
        <v>1</v>
      </c>
      <c r="I29" s="65" t="s">
        <v>129</v>
      </c>
      <c r="J29" s="35">
        <v>5</v>
      </c>
      <c r="K29" s="35">
        <v>1</v>
      </c>
      <c r="L29" s="35"/>
      <c r="M29" s="35"/>
      <c r="N29" s="35"/>
      <c r="O29" s="35">
        <v>20</v>
      </c>
      <c r="P29" s="35"/>
      <c r="Q29" s="36">
        <v>42</v>
      </c>
      <c r="R29" s="35">
        <v>6</v>
      </c>
      <c r="S29" s="21">
        <f t="shared" si="1"/>
        <v>74</v>
      </c>
      <c r="T29" s="50">
        <v>1200</v>
      </c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</row>
    <row r="30" spans="1:230" s="67" customFormat="1" ht="12.75">
      <c r="A30" s="25">
        <f t="shared" si="0"/>
        <v>24</v>
      </c>
      <c r="B30" s="26" t="s">
        <v>130</v>
      </c>
      <c r="C30" s="27" t="s">
        <v>131</v>
      </c>
      <c r="D30" s="27" t="s">
        <v>132</v>
      </c>
      <c r="E30" s="27" t="s">
        <v>85</v>
      </c>
      <c r="F30" s="20" t="s">
        <v>133</v>
      </c>
      <c r="G30" s="28">
        <v>2</v>
      </c>
      <c r="H30" s="28">
        <v>1</v>
      </c>
      <c r="I30" s="20" t="s">
        <v>134</v>
      </c>
      <c r="J30" s="35">
        <v>5</v>
      </c>
      <c r="K30" s="35">
        <v>3</v>
      </c>
      <c r="L30" s="35"/>
      <c r="M30" s="35"/>
      <c r="N30" s="35"/>
      <c r="O30" s="35">
        <v>2</v>
      </c>
      <c r="P30" s="35"/>
      <c r="Q30" s="36">
        <f>43+15</f>
        <v>58</v>
      </c>
      <c r="R30" s="35">
        <v>6</v>
      </c>
      <c r="S30" s="21">
        <f t="shared" si="1"/>
        <v>74</v>
      </c>
      <c r="T30" s="22">
        <v>1200</v>
      </c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</row>
    <row r="31" spans="1:33" ht="25.5">
      <c r="A31" s="25">
        <f t="shared" si="0"/>
        <v>25</v>
      </c>
      <c r="B31" s="51" t="s">
        <v>120</v>
      </c>
      <c r="C31" s="51" t="s">
        <v>135</v>
      </c>
      <c r="D31" s="51" t="s">
        <v>136</v>
      </c>
      <c r="E31" s="51" t="s">
        <v>112</v>
      </c>
      <c r="F31" s="52" t="s">
        <v>137</v>
      </c>
      <c r="G31" s="52">
        <v>2</v>
      </c>
      <c r="H31" s="52">
        <v>1</v>
      </c>
      <c r="I31" s="53" t="s">
        <v>138</v>
      </c>
      <c r="J31" s="19">
        <v>5</v>
      </c>
      <c r="K31" s="19">
        <v>4</v>
      </c>
      <c r="L31" s="19"/>
      <c r="M31" s="19"/>
      <c r="N31" s="19"/>
      <c r="O31" s="19"/>
      <c r="P31" s="19"/>
      <c r="Q31" s="19">
        <f>22+43</f>
        <v>65</v>
      </c>
      <c r="R31" s="19"/>
      <c r="S31" s="21">
        <f t="shared" si="1"/>
        <v>74</v>
      </c>
      <c r="T31" s="22">
        <v>1200</v>
      </c>
      <c r="U31" s="31"/>
      <c r="V31" s="31"/>
      <c r="W31" s="31"/>
      <c r="X31" s="31"/>
      <c r="Y31" s="31"/>
      <c r="Z31" s="15"/>
      <c r="AA31" s="15"/>
      <c r="AB31" s="15"/>
      <c r="AC31" s="15"/>
      <c r="AD31" s="15"/>
      <c r="AE31" s="15"/>
      <c r="AF31" s="15"/>
      <c r="AG31" s="15"/>
    </row>
    <row r="32" spans="1:230" s="23" customFormat="1" ht="12.75">
      <c r="A32" s="25">
        <f t="shared" si="0"/>
        <v>26</v>
      </c>
      <c r="B32" s="51" t="s">
        <v>92</v>
      </c>
      <c r="C32" s="51" t="s">
        <v>139</v>
      </c>
      <c r="D32" s="51" t="s">
        <v>140</v>
      </c>
      <c r="E32" s="51" t="s">
        <v>112</v>
      </c>
      <c r="F32" s="52" t="s">
        <v>141</v>
      </c>
      <c r="G32" s="52">
        <v>1</v>
      </c>
      <c r="H32" s="52">
        <v>1</v>
      </c>
      <c r="I32" s="53" t="s">
        <v>142</v>
      </c>
      <c r="J32" s="29">
        <v>5</v>
      </c>
      <c r="K32" s="29">
        <v>3</v>
      </c>
      <c r="L32" s="29"/>
      <c r="M32" s="29"/>
      <c r="N32" s="29"/>
      <c r="O32" s="29">
        <v>20</v>
      </c>
      <c r="P32" s="29"/>
      <c r="Q32" s="29">
        <v>44</v>
      </c>
      <c r="R32" s="29"/>
      <c r="S32" s="21">
        <f t="shared" si="1"/>
        <v>72</v>
      </c>
      <c r="T32" s="31">
        <v>800</v>
      </c>
      <c r="U32" s="31"/>
      <c r="V32" s="31"/>
      <c r="W32" s="31"/>
      <c r="X32" s="31"/>
      <c r="Y32" s="31"/>
      <c r="Z32" s="15"/>
      <c r="AA32" s="15"/>
      <c r="AB32" s="15"/>
      <c r="AC32" s="15"/>
      <c r="AD32" s="15"/>
      <c r="AE32" s="15"/>
      <c r="AF32" s="15"/>
      <c r="AG32" s="1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</row>
    <row r="33" spans="1:230" s="23" customFormat="1" ht="25.5">
      <c r="A33" s="25">
        <f t="shared" si="0"/>
        <v>27</v>
      </c>
      <c r="B33" s="18" t="s">
        <v>74</v>
      </c>
      <c r="C33" s="19" t="s">
        <v>143</v>
      </c>
      <c r="D33" s="19" t="s">
        <v>144</v>
      </c>
      <c r="E33" s="19" t="s">
        <v>112</v>
      </c>
      <c r="F33" s="65" t="s">
        <v>53</v>
      </c>
      <c r="G33" s="19">
        <v>4</v>
      </c>
      <c r="H33" s="19">
        <v>1</v>
      </c>
      <c r="I33" s="20" t="s">
        <v>145</v>
      </c>
      <c r="J33" s="19">
        <v>5</v>
      </c>
      <c r="K33" s="19">
        <v>5</v>
      </c>
      <c r="L33" s="19"/>
      <c r="M33" s="19"/>
      <c r="N33" s="19"/>
      <c r="O33" s="19">
        <v>20</v>
      </c>
      <c r="P33" s="19"/>
      <c r="Q33" s="19">
        <v>41</v>
      </c>
      <c r="R33" s="19"/>
      <c r="S33" s="21">
        <f t="shared" si="1"/>
        <v>71</v>
      </c>
      <c r="T33" s="22">
        <v>1200</v>
      </c>
      <c r="U33" s="22"/>
      <c r="V33" s="22"/>
      <c r="W33" s="22"/>
      <c r="X33" s="22"/>
      <c r="Y33" s="22"/>
      <c r="Z33" s="19"/>
      <c r="AA33" s="19"/>
      <c r="AB33" s="19"/>
      <c r="AC33" s="19"/>
      <c r="AD33" s="19"/>
      <c r="AE33" s="19"/>
      <c r="AF33" s="19"/>
      <c r="AG33" s="19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</row>
    <row r="34" spans="1:230" s="23" customFormat="1" ht="25.5">
      <c r="A34" s="25">
        <f t="shared" si="0"/>
        <v>28</v>
      </c>
      <c r="B34" s="51" t="s">
        <v>146</v>
      </c>
      <c r="C34" s="51" t="s">
        <v>36</v>
      </c>
      <c r="D34" s="51" t="s">
        <v>147</v>
      </c>
      <c r="E34" s="51" t="s">
        <v>85</v>
      </c>
      <c r="F34" s="53" t="s">
        <v>148</v>
      </c>
      <c r="G34" s="52">
        <v>1</v>
      </c>
      <c r="H34" s="52">
        <v>1</v>
      </c>
      <c r="I34" s="20" t="s">
        <v>91</v>
      </c>
      <c r="J34" s="29">
        <v>3</v>
      </c>
      <c r="K34" s="29">
        <v>5</v>
      </c>
      <c r="L34" s="29"/>
      <c r="M34" s="29">
        <v>10</v>
      </c>
      <c r="N34" s="29"/>
      <c r="O34" s="29"/>
      <c r="P34" s="29"/>
      <c r="Q34" s="29">
        <v>43</v>
      </c>
      <c r="R34" s="29">
        <v>10</v>
      </c>
      <c r="S34" s="21">
        <f t="shared" si="1"/>
        <v>71</v>
      </c>
      <c r="T34" s="31">
        <v>800</v>
      </c>
      <c r="U34" s="31"/>
      <c r="V34" s="31"/>
      <c r="W34" s="31"/>
      <c r="X34" s="31"/>
      <c r="Y34" s="31"/>
      <c r="Z34" s="15"/>
      <c r="AA34" s="15"/>
      <c r="AB34" s="15"/>
      <c r="AC34" s="15"/>
      <c r="AD34" s="15"/>
      <c r="AE34" s="15"/>
      <c r="AF34" s="15"/>
      <c r="AG34" s="1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</row>
    <row r="35" spans="1:230" s="23" customFormat="1" ht="25.5">
      <c r="A35" s="25">
        <f t="shared" si="0"/>
        <v>29</v>
      </c>
      <c r="B35" s="51" t="s">
        <v>149</v>
      </c>
      <c r="C35" s="51" t="s">
        <v>150</v>
      </c>
      <c r="D35" s="51" t="s">
        <v>147</v>
      </c>
      <c r="E35" s="51" t="s">
        <v>112</v>
      </c>
      <c r="F35" s="52" t="s">
        <v>151</v>
      </c>
      <c r="G35" s="52">
        <v>1</v>
      </c>
      <c r="H35" s="52">
        <v>1</v>
      </c>
      <c r="I35" s="53" t="s">
        <v>152</v>
      </c>
      <c r="J35" s="29">
        <v>7</v>
      </c>
      <c r="K35" s="29">
        <v>5</v>
      </c>
      <c r="L35" s="29"/>
      <c r="M35" s="29"/>
      <c r="N35" s="29"/>
      <c r="O35" s="29">
        <v>15</v>
      </c>
      <c r="P35" s="29"/>
      <c r="Q35" s="29">
        <v>43</v>
      </c>
      <c r="R35" s="29"/>
      <c r="S35" s="21">
        <f t="shared" si="1"/>
        <v>70</v>
      </c>
      <c r="T35" s="31">
        <v>800</v>
      </c>
      <c r="U35" s="31"/>
      <c r="V35" s="31"/>
      <c r="W35" s="31"/>
      <c r="X35" s="31"/>
      <c r="Y35" s="31"/>
      <c r="Z35" s="15"/>
      <c r="AA35" s="15"/>
      <c r="AB35" s="15"/>
      <c r="AC35" s="15"/>
      <c r="AD35" s="15"/>
      <c r="AE35" s="15"/>
      <c r="AF35" s="15"/>
      <c r="AG35" s="1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</row>
    <row r="36" spans="1:230" s="39" customFormat="1" ht="12.75">
      <c r="A36" s="25">
        <f t="shared" si="0"/>
        <v>30</v>
      </c>
      <c r="B36" s="18" t="s">
        <v>153</v>
      </c>
      <c r="C36" s="19" t="s">
        <v>135</v>
      </c>
      <c r="D36" s="19" t="s">
        <v>154</v>
      </c>
      <c r="E36" s="19" t="s">
        <v>112</v>
      </c>
      <c r="F36" s="20" t="s">
        <v>155</v>
      </c>
      <c r="G36" s="19">
        <v>3</v>
      </c>
      <c r="H36" s="19">
        <v>1</v>
      </c>
      <c r="I36" s="20" t="s">
        <v>156</v>
      </c>
      <c r="J36" s="19">
        <v>7</v>
      </c>
      <c r="K36" s="19">
        <v>3</v>
      </c>
      <c r="L36" s="19"/>
      <c r="M36" s="19"/>
      <c r="N36" s="19"/>
      <c r="O36" s="19"/>
      <c r="P36" s="19"/>
      <c r="Q36" s="19">
        <f>17+43</f>
        <v>60</v>
      </c>
      <c r="R36" s="19"/>
      <c r="S36" s="21">
        <f t="shared" si="1"/>
        <v>70</v>
      </c>
      <c r="T36" s="22">
        <v>1200</v>
      </c>
      <c r="U36" s="22"/>
      <c r="V36" s="22"/>
      <c r="W36" s="22"/>
      <c r="X36" s="22"/>
      <c r="Y36" s="22"/>
      <c r="Z36" s="19"/>
      <c r="AA36" s="19"/>
      <c r="AB36" s="19"/>
      <c r="AC36" s="19"/>
      <c r="AD36" s="19"/>
      <c r="AE36" s="19"/>
      <c r="AF36" s="19"/>
      <c r="AG36" s="19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</row>
    <row r="37" spans="1:230" s="23" customFormat="1" ht="12.75">
      <c r="A37" s="25">
        <f t="shared" si="0"/>
        <v>31</v>
      </c>
      <c r="B37" s="51" t="s">
        <v>157</v>
      </c>
      <c r="C37" s="51" t="s">
        <v>158</v>
      </c>
      <c r="D37" s="51" t="s">
        <v>159</v>
      </c>
      <c r="E37" s="51" t="s">
        <v>112</v>
      </c>
      <c r="F37" s="52" t="s">
        <v>141</v>
      </c>
      <c r="G37" s="52">
        <v>1</v>
      </c>
      <c r="H37" s="52">
        <v>1</v>
      </c>
      <c r="I37" s="53" t="s">
        <v>160</v>
      </c>
      <c r="J37" s="29">
        <v>3</v>
      </c>
      <c r="K37" s="29">
        <v>3</v>
      </c>
      <c r="L37" s="29"/>
      <c r="M37" s="29"/>
      <c r="N37" s="29"/>
      <c r="O37" s="29">
        <v>20</v>
      </c>
      <c r="P37" s="29"/>
      <c r="Q37" s="29">
        <v>44</v>
      </c>
      <c r="R37" s="29"/>
      <c r="S37" s="21">
        <f t="shared" si="1"/>
        <v>70</v>
      </c>
      <c r="T37" s="31">
        <v>800</v>
      </c>
      <c r="U37" s="31"/>
      <c r="V37" s="31"/>
      <c r="W37" s="31"/>
      <c r="X37" s="31"/>
      <c r="Y37" s="31"/>
      <c r="Z37" s="15"/>
      <c r="AA37" s="15"/>
      <c r="AB37" s="15"/>
      <c r="AC37" s="15"/>
      <c r="AD37" s="15"/>
      <c r="AE37" s="15"/>
      <c r="AF37" s="15"/>
      <c r="AG37" s="1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</row>
    <row r="38" spans="1:230" s="23" customFormat="1" ht="12.75">
      <c r="A38" s="25">
        <f t="shared" si="0"/>
        <v>32</v>
      </c>
      <c r="B38" s="69" t="s">
        <v>161</v>
      </c>
      <c r="C38" s="69" t="s">
        <v>162</v>
      </c>
      <c r="D38" s="69" t="s">
        <v>163</v>
      </c>
      <c r="E38" s="69" t="s">
        <v>112</v>
      </c>
      <c r="F38" s="70" t="s">
        <v>164</v>
      </c>
      <c r="G38" s="70">
        <v>1</v>
      </c>
      <c r="H38" s="70">
        <v>1</v>
      </c>
      <c r="I38" s="71" t="s">
        <v>165</v>
      </c>
      <c r="J38" s="70">
        <v>3</v>
      </c>
      <c r="K38" s="70">
        <v>3</v>
      </c>
      <c r="L38" s="70"/>
      <c r="M38" s="70"/>
      <c r="N38" s="70"/>
      <c r="O38" s="70"/>
      <c r="P38" s="70">
        <v>20</v>
      </c>
      <c r="Q38" s="70">
        <v>44</v>
      </c>
      <c r="R38" s="70"/>
      <c r="S38" s="30">
        <f t="shared" si="1"/>
        <v>70</v>
      </c>
      <c r="T38" s="72">
        <v>800</v>
      </c>
      <c r="U38" s="72"/>
      <c r="V38" s="72"/>
      <c r="W38" s="72"/>
      <c r="X38" s="72"/>
      <c r="Y38" s="72"/>
      <c r="Z38" s="73"/>
      <c r="AA38" s="73"/>
      <c r="AB38" s="73"/>
      <c r="AC38" s="73"/>
      <c r="AD38" s="73"/>
      <c r="AE38" s="73"/>
      <c r="AF38" s="73"/>
      <c r="AG38" s="73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</row>
    <row r="39" spans="1:230" s="23" customFormat="1" ht="25.5">
      <c r="A39" s="25">
        <f t="shared" si="0"/>
        <v>33</v>
      </c>
      <c r="B39" s="26" t="s">
        <v>166</v>
      </c>
      <c r="C39" s="27" t="s">
        <v>24</v>
      </c>
      <c r="D39" s="27" t="s">
        <v>52</v>
      </c>
      <c r="E39" s="27" t="s">
        <v>85</v>
      </c>
      <c r="F39" s="20" t="s">
        <v>167</v>
      </c>
      <c r="G39" s="28">
        <v>3</v>
      </c>
      <c r="H39" s="28">
        <v>1</v>
      </c>
      <c r="I39" s="20" t="s">
        <v>168</v>
      </c>
      <c r="J39" s="35">
        <v>2</v>
      </c>
      <c r="K39" s="35">
        <v>4</v>
      </c>
      <c r="L39" s="35"/>
      <c r="M39" s="35">
        <v>10</v>
      </c>
      <c r="N39" s="35"/>
      <c r="O39" s="35">
        <v>10</v>
      </c>
      <c r="P39" s="35"/>
      <c r="Q39" s="36">
        <v>42</v>
      </c>
      <c r="R39" s="35">
        <v>2</v>
      </c>
      <c r="S39" s="21">
        <f t="shared" si="1"/>
        <v>70</v>
      </c>
      <c r="T39" s="50">
        <v>1200</v>
      </c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</row>
    <row r="40" spans="1:230" s="23" customFormat="1" ht="12.75">
      <c r="A40" s="25"/>
      <c r="B40" s="26"/>
      <c r="C40" s="27"/>
      <c r="D40" s="27"/>
      <c r="E40" s="27"/>
      <c r="F40" s="20"/>
      <c r="G40" s="28"/>
      <c r="H40" s="28"/>
      <c r="I40" s="20"/>
      <c r="J40" s="35"/>
      <c r="K40" s="35"/>
      <c r="L40" s="35"/>
      <c r="M40" s="35"/>
      <c r="N40" s="35"/>
      <c r="O40" s="35"/>
      <c r="P40" s="35"/>
      <c r="Q40" s="36"/>
      <c r="R40" s="35"/>
      <c r="S40" s="21"/>
      <c r="T40" s="50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</row>
    <row r="41" spans="1:230" s="23" customFormat="1" ht="12.75">
      <c r="A41" s="25">
        <f>A39+1</f>
        <v>34</v>
      </c>
      <c r="B41" s="51" t="s">
        <v>82</v>
      </c>
      <c r="C41" s="51" t="s">
        <v>169</v>
      </c>
      <c r="D41" s="51" t="s">
        <v>170</v>
      </c>
      <c r="E41" s="51" t="s">
        <v>112</v>
      </c>
      <c r="F41" s="52" t="s">
        <v>141</v>
      </c>
      <c r="G41" s="52">
        <v>3</v>
      </c>
      <c r="H41" s="52">
        <v>1</v>
      </c>
      <c r="I41" s="53" t="s">
        <v>171</v>
      </c>
      <c r="J41" s="29">
        <v>2</v>
      </c>
      <c r="K41" s="29">
        <v>3</v>
      </c>
      <c r="L41" s="29"/>
      <c r="M41" s="29"/>
      <c r="N41" s="29"/>
      <c r="O41" s="29">
        <v>20</v>
      </c>
      <c r="P41" s="29"/>
      <c r="Q41" s="29">
        <v>44</v>
      </c>
      <c r="R41" s="29"/>
      <c r="S41" s="21">
        <f t="shared" si="1"/>
        <v>69</v>
      </c>
      <c r="T41" s="31"/>
      <c r="U41" s="31"/>
      <c r="V41" s="31"/>
      <c r="W41" s="31"/>
      <c r="X41" s="31"/>
      <c r="Y41" s="31"/>
      <c r="Z41" s="15"/>
      <c r="AA41" s="15"/>
      <c r="AB41" s="15"/>
      <c r="AC41" s="15"/>
      <c r="AD41" s="15"/>
      <c r="AE41" s="15"/>
      <c r="AF41" s="15"/>
      <c r="AG41" s="1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</row>
    <row r="42" spans="1:33" s="23" customFormat="1" ht="12.75">
      <c r="A42" s="25">
        <f t="shared" si="0"/>
        <v>35</v>
      </c>
      <c r="B42" s="35" t="s">
        <v>172</v>
      </c>
      <c r="C42" s="35" t="s">
        <v>173</v>
      </c>
      <c r="D42" s="35" t="s">
        <v>147</v>
      </c>
      <c r="E42" s="35" t="s">
        <v>85</v>
      </c>
      <c r="F42" s="34" t="s">
        <v>174</v>
      </c>
      <c r="G42" s="34">
        <v>2</v>
      </c>
      <c r="H42" s="57">
        <v>1</v>
      </c>
      <c r="I42" s="20" t="s">
        <v>39</v>
      </c>
      <c r="J42" s="19">
        <v>2</v>
      </c>
      <c r="K42" s="19">
        <v>3</v>
      </c>
      <c r="L42" s="19"/>
      <c r="M42" s="19"/>
      <c r="N42" s="19"/>
      <c r="O42" s="19">
        <v>10</v>
      </c>
      <c r="P42" s="49"/>
      <c r="Q42" s="19">
        <v>44</v>
      </c>
      <c r="R42" s="19">
        <v>10</v>
      </c>
      <c r="S42" s="21">
        <f t="shared" si="1"/>
        <v>69</v>
      </c>
      <c r="T42" s="22">
        <v>1200</v>
      </c>
      <c r="U42" s="22">
        <f>16.5+43</f>
        <v>59.5</v>
      </c>
      <c r="V42" s="22"/>
      <c r="W42" s="22"/>
      <c r="X42" s="22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s="23" customFormat="1" ht="12.75">
      <c r="A43" s="25">
        <f t="shared" si="0"/>
        <v>36</v>
      </c>
      <c r="B43" s="18" t="s">
        <v>175</v>
      </c>
      <c r="C43" s="19" t="s">
        <v>170</v>
      </c>
      <c r="D43" s="19" t="s">
        <v>176</v>
      </c>
      <c r="E43" s="19" t="s">
        <v>112</v>
      </c>
      <c r="F43" s="65" t="s">
        <v>33</v>
      </c>
      <c r="G43" s="19">
        <v>4</v>
      </c>
      <c r="H43" s="19">
        <v>1</v>
      </c>
      <c r="I43" s="20" t="s">
        <v>177</v>
      </c>
      <c r="J43" s="19">
        <v>7</v>
      </c>
      <c r="K43" s="19">
        <v>4</v>
      </c>
      <c r="L43" s="19"/>
      <c r="M43" s="19"/>
      <c r="N43" s="19"/>
      <c r="O43" s="19">
        <v>15</v>
      </c>
      <c r="P43" s="19"/>
      <c r="Q43" s="19">
        <v>42</v>
      </c>
      <c r="R43" s="19"/>
      <c r="S43" s="21">
        <f t="shared" si="1"/>
        <v>68</v>
      </c>
      <c r="T43" s="22">
        <v>1200</v>
      </c>
      <c r="U43" s="22"/>
      <c r="V43" s="22"/>
      <c r="W43" s="22"/>
      <c r="X43" s="22"/>
      <c r="Y43" s="22"/>
      <c r="Z43" s="19">
        <v>1200</v>
      </c>
      <c r="AA43" s="19">
        <v>800</v>
      </c>
      <c r="AB43" s="19"/>
      <c r="AC43" s="19"/>
      <c r="AD43" s="19"/>
      <c r="AE43" s="19"/>
      <c r="AF43" s="19"/>
      <c r="AG43" s="19"/>
    </row>
    <row r="44" spans="1:230" s="47" customFormat="1" ht="38.25">
      <c r="A44" s="25">
        <f t="shared" si="0"/>
        <v>37</v>
      </c>
      <c r="B44" s="26" t="s">
        <v>178</v>
      </c>
      <c r="C44" s="27" t="s">
        <v>179</v>
      </c>
      <c r="D44" s="27" t="s">
        <v>180</v>
      </c>
      <c r="E44" s="27" t="s">
        <v>112</v>
      </c>
      <c r="F44" s="20" t="s">
        <v>181</v>
      </c>
      <c r="G44" s="28">
        <v>3</v>
      </c>
      <c r="H44" s="28">
        <v>1</v>
      </c>
      <c r="I44" s="20" t="s">
        <v>182</v>
      </c>
      <c r="J44" s="35">
        <v>2</v>
      </c>
      <c r="K44" s="35">
        <v>3</v>
      </c>
      <c r="L44" s="35"/>
      <c r="M44" s="35"/>
      <c r="N44" s="35"/>
      <c r="O44" s="35">
        <v>20</v>
      </c>
      <c r="P44" s="35"/>
      <c r="Q44" s="36">
        <v>43</v>
      </c>
      <c r="R44" s="19"/>
      <c r="S44" s="21">
        <f t="shared" si="1"/>
        <v>68</v>
      </c>
      <c r="T44" s="22">
        <v>1200</v>
      </c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</row>
    <row r="45" spans="1:33" s="23" customFormat="1" ht="25.5">
      <c r="A45" s="25">
        <f t="shared" si="0"/>
        <v>38</v>
      </c>
      <c r="B45" s="48" t="s">
        <v>101</v>
      </c>
      <c r="C45" s="35" t="s">
        <v>183</v>
      </c>
      <c r="D45" s="35" t="s">
        <v>184</v>
      </c>
      <c r="E45" s="35" t="s">
        <v>185</v>
      </c>
      <c r="F45" s="20" t="s">
        <v>167</v>
      </c>
      <c r="G45" s="34">
        <v>2</v>
      </c>
      <c r="H45" s="34">
        <v>1</v>
      </c>
      <c r="I45" s="20" t="s">
        <v>186</v>
      </c>
      <c r="J45" s="19">
        <v>2</v>
      </c>
      <c r="K45" s="19">
        <v>3</v>
      </c>
      <c r="L45" s="19"/>
      <c r="M45" s="19"/>
      <c r="N45" s="19"/>
      <c r="O45" s="19"/>
      <c r="P45" s="19">
        <v>20</v>
      </c>
      <c r="Q45" s="49">
        <v>43</v>
      </c>
      <c r="R45" s="19"/>
      <c r="S45" s="21">
        <f t="shared" si="1"/>
        <v>68</v>
      </c>
      <c r="T45" s="22">
        <v>1200</v>
      </c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230" s="23" customFormat="1" ht="12.75">
      <c r="A46" s="25">
        <f t="shared" si="0"/>
        <v>39</v>
      </c>
      <c r="B46" s="18" t="s">
        <v>187</v>
      </c>
      <c r="C46" s="19" t="s">
        <v>188</v>
      </c>
      <c r="D46" s="19" t="s">
        <v>189</v>
      </c>
      <c r="E46" s="19" t="s">
        <v>112</v>
      </c>
      <c r="F46" s="65" t="s">
        <v>155</v>
      </c>
      <c r="G46" s="19">
        <v>1</v>
      </c>
      <c r="H46" s="19">
        <v>2</v>
      </c>
      <c r="I46" s="20" t="s">
        <v>190</v>
      </c>
      <c r="J46" s="19">
        <v>2</v>
      </c>
      <c r="K46" s="19">
        <v>3</v>
      </c>
      <c r="L46" s="19"/>
      <c r="M46" s="19"/>
      <c r="N46" s="19"/>
      <c r="O46" s="19"/>
      <c r="P46" s="19"/>
      <c r="Q46" s="19">
        <f>20+43</f>
        <v>63</v>
      </c>
      <c r="R46" s="19"/>
      <c r="S46" s="21">
        <f t="shared" si="1"/>
        <v>68</v>
      </c>
      <c r="T46" s="22">
        <v>1200</v>
      </c>
      <c r="U46" s="22"/>
      <c r="V46" s="22"/>
      <c r="W46" s="22"/>
      <c r="X46" s="22"/>
      <c r="Y46" s="22"/>
      <c r="Z46" s="19"/>
      <c r="AA46" s="19"/>
      <c r="AB46" s="19"/>
      <c r="AC46" s="19"/>
      <c r="AD46" s="19"/>
      <c r="AE46" s="19"/>
      <c r="AF46" s="19"/>
      <c r="AG46" s="19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</row>
    <row r="47" spans="1:230" s="32" customFormat="1" ht="45" customHeight="1">
      <c r="A47" s="25">
        <f t="shared" si="0"/>
        <v>40</v>
      </c>
      <c r="B47" s="69" t="s">
        <v>191</v>
      </c>
      <c r="C47" s="69" t="s">
        <v>106</v>
      </c>
      <c r="D47" s="69" t="s">
        <v>192</v>
      </c>
      <c r="E47" s="69" t="s">
        <v>85</v>
      </c>
      <c r="F47" s="70" t="s">
        <v>193</v>
      </c>
      <c r="G47" s="70">
        <v>3</v>
      </c>
      <c r="H47" s="70">
        <v>1</v>
      </c>
      <c r="I47" s="71" t="s">
        <v>39</v>
      </c>
      <c r="J47" s="74"/>
      <c r="K47" s="74">
        <v>3</v>
      </c>
      <c r="L47" s="74"/>
      <c r="M47" s="74"/>
      <c r="N47" s="74"/>
      <c r="O47" s="74">
        <v>20</v>
      </c>
      <c r="P47" s="74"/>
      <c r="Q47" s="74">
        <v>41</v>
      </c>
      <c r="R47" s="74">
        <v>4</v>
      </c>
      <c r="S47" s="75">
        <f t="shared" si="1"/>
        <v>68</v>
      </c>
      <c r="T47" s="76">
        <v>1200</v>
      </c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</row>
    <row r="48" spans="1:256" s="24" customFormat="1" ht="25.5">
      <c r="A48" s="25">
        <f t="shared" si="0"/>
        <v>41</v>
      </c>
      <c r="B48" s="26" t="s">
        <v>194</v>
      </c>
      <c r="C48" s="27" t="s">
        <v>195</v>
      </c>
      <c r="D48" s="27" t="s">
        <v>196</v>
      </c>
      <c r="E48" s="27" t="s">
        <v>112</v>
      </c>
      <c r="F48" s="20" t="s">
        <v>197</v>
      </c>
      <c r="G48" s="28">
        <v>2</v>
      </c>
      <c r="H48" s="28">
        <v>1</v>
      </c>
      <c r="I48" s="20" t="s">
        <v>168</v>
      </c>
      <c r="J48" s="35">
        <v>2</v>
      </c>
      <c r="K48" s="35">
        <v>1</v>
      </c>
      <c r="L48" s="35"/>
      <c r="M48" s="35"/>
      <c r="N48" s="35"/>
      <c r="O48" s="35">
        <v>20</v>
      </c>
      <c r="P48" s="35"/>
      <c r="Q48" s="49">
        <v>44</v>
      </c>
      <c r="R48" s="35"/>
      <c r="S48" s="21">
        <f t="shared" si="1"/>
        <v>67</v>
      </c>
      <c r="T48" s="22">
        <v>1200</v>
      </c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  <c r="IP48" s="32"/>
      <c r="IQ48" s="32"/>
      <c r="IR48" s="32"/>
      <c r="IS48" s="32"/>
      <c r="IT48" s="32"/>
      <c r="IU48" s="32"/>
      <c r="IV48" s="32"/>
    </row>
    <row r="49" spans="1:256" s="56" customFormat="1" ht="25.5">
      <c r="A49" s="25">
        <f t="shared" si="0"/>
        <v>42</v>
      </c>
      <c r="B49" s="69" t="s">
        <v>198</v>
      </c>
      <c r="C49" s="69" t="s">
        <v>121</v>
      </c>
      <c r="D49" s="69" t="s">
        <v>199</v>
      </c>
      <c r="E49" s="69" t="s">
        <v>112</v>
      </c>
      <c r="F49" s="70" t="s">
        <v>200</v>
      </c>
      <c r="G49" s="70">
        <v>2</v>
      </c>
      <c r="H49" s="70">
        <v>1</v>
      </c>
      <c r="I49" s="71" t="s">
        <v>201</v>
      </c>
      <c r="J49" s="70">
        <v>2</v>
      </c>
      <c r="K49" s="70">
        <v>1</v>
      </c>
      <c r="L49" s="70"/>
      <c r="M49" s="70"/>
      <c r="N49" s="70"/>
      <c r="O49" s="70">
        <v>20</v>
      </c>
      <c r="P49" s="70"/>
      <c r="Q49" s="70">
        <v>44</v>
      </c>
      <c r="R49" s="70"/>
      <c r="S49" s="21">
        <f t="shared" si="1"/>
        <v>67</v>
      </c>
      <c r="T49" s="72">
        <v>1200</v>
      </c>
      <c r="U49" s="72"/>
      <c r="V49" s="72"/>
      <c r="W49" s="72"/>
      <c r="X49" s="72"/>
      <c r="Y49" s="72"/>
      <c r="Z49" s="73"/>
      <c r="AA49" s="73"/>
      <c r="AB49" s="73"/>
      <c r="AC49" s="73"/>
      <c r="AD49" s="73"/>
      <c r="AE49" s="73"/>
      <c r="AF49" s="73"/>
      <c r="AG49" s="73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  <c r="II49" s="78"/>
      <c r="IJ49" s="78"/>
      <c r="IK49" s="78"/>
      <c r="IL49" s="78"/>
      <c r="IM49" s="78"/>
      <c r="IN49" s="78"/>
      <c r="IO49" s="78"/>
      <c r="IP49" s="78"/>
      <c r="IQ49" s="78"/>
      <c r="IR49" s="78"/>
      <c r="IS49" s="78"/>
      <c r="IT49" s="78"/>
      <c r="IU49" s="78"/>
      <c r="IV49" s="78"/>
    </row>
    <row r="50" spans="1:256" s="32" customFormat="1" ht="25.5">
      <c r="A50" s="25">
        <f t="shared" si="0"/>
        <v>43</v>
      </c>
      <c r="B50" s="18" t="s">
        <v>101</v>
      </c>
      <c r="C50" s="19" t="s">
        <v>158</v>
      </c>
      <c r="D50" s="19" t="s">
        <v>202</v>
      </c>
      <c r="E50" s="19" t="s">
        <v>112</v>
      </c>
      <c r="F50" s="20" t="s">
        <v>104</v>
      </c>
      <c r="G50" s="19">
        <v>3</v>
      </c>
      <c r="H50" s="19">
        <v>1</v>
      </c>
      <c r="I50" s="20" t="s">
        <v>203</v>
      </c>
      <c r="J50" s="19">
        <v>2</v>
      </c>
      <c r="K50" s="19">
        <v>3</v>
      </c>
      <c r="L50" s="19"/>
      <c r="M50" s="19"/>
      <c r="N50" s="19"/>
      <c r="O50" s="19">
        <v>20</v>
      </c>
      <c r="P50" s="19"/>
      <c r="Q50" s="19">
        <v>42</v>
      </c>
      <c r="R50" s="19"/>
      <c r="S50" s="21">
        <f t="shared" si="1"/>
        <v>67</v>
      </c>
      <c r="T50" s="22">
        <v>1200</v>
      </c>
      <c r="U50" s="22"/>
      <c r="V50" s="22"/>
      <c r="W50" s="22"/>
      <c r="X50" s="22"/>
      <c r="Y50" s="22"/>
      <c r="Z50" s="19"/>
      <c r="AA50" s="19"/>
      <c r="AB50" s="19"/>
      <c r="AC50" s="19"/>
      <c r="AD50" s="19"/>
      <c r="AE50" s="19"/>
      <c r="AF50" s="19"/>
      <c r="AG50" s="19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ht="25.5">
      <c r="A51" s="25">
        <f t="shared" si="0"/>
        <v>44</v>
      </c>
      <c r="B51" s="27" t="s">
        <v>82</v>
      </c>
      <c r="C51" s="27" t="s">
        <v>204</v>
      </c>
      <c r="D51" s="27" t="s">
        <v>199</v>
      </c>
      <c r="E51" s="27" t="s">
        <v>112</v>
      </c>
      <c r="F51" s="28" t="s">
        <v>141</v>
      </c>
      <c r="G51" s="28">
        <v>3</v>
      </c>
      <c r="H51" s="33">
        <v>1</v>
      </c>
      <c r="I51" s="34" t="s">
        <v>205</v>
      </c>
      <c r="J51" s="35">
        <v>2</v>
      </c>
      <c r="K51" s="35">
        <v>3</v>
      </c>
      <c r="L51" s="35"/>
      <c r="M51" s="35"/>
      <c r="N51" s="35"/>
      <c r="O51" s="35">
        <v>20</v>
      </c>
      <c r="P51" s="36"/>
      <c r="Q51" s="35">
        <v>42</v>
      </c>
      <c r="R51" s="19"/>
      <c r="S51" s="21">
        <f t="shared" si="1"/>
        <v>67</v>
      </c>
      <c r="T51" s="61">
        <v>1200</v>
      </c>
      <c r="U51" s="62"/>
      <c r="V51" s="79"/>
      <c r="W51" s="79"/>
      <c r="X51" s="80"/>
      <c r="Y51" s="62"/>
      <c r="Z51" s="62"/>
      <c r="AA51" s="62"/>
      <c r="AB51" s="62"/>
      <c r="AC51" s="62"/>
      <c r="AD51" s="62"/>
      <c r="AE51" s="62"/>
      <c r="AF51" s="62"/>
      <c r="AG51" s="6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pans="1:33" ht="25.5">
      <c r="A52" s="25">
        <f t="shared" si="0"/>
        <v>45</v>
      </c>
      <c r="B52" s="51" t="s">
        <v>206</v>
      </c>
      <c r="C52" s="51" t="s">
        <v>207</v>
      </c>
      <c r="D52" s="51" t="s">
        <v>208</v>
      </c>
      <c r="E52" s="51" t="s">
        <v>112</v>
      </c>
      <c r="F52" s="52" t="s">
        <v>53</v>
      </c>
      <c r="G52" s="52">
        <v>2</v>
      </c>
      <c r="H52" s="52">
        <v>1</v>
      </c>
      <c r="I52" s="53" t="s">
        <v>209</v>
      </c>
      <c r="J52" s="29">
        <v>2</v>
      </c>
      <c r="K52" s="29">
        <v>1</v>
      </c>
      <c r="L52" s="29"/>
      <c r="M52" s="29"/>
      <c r="N52" s="29"/>
      <c r="O52" s="29"/>
      <c r="P52" s="29">
        <v>20</v>
      </c>
      <c r="Q52" s="29">
        <v>44</v>
      </c>
      <c r="R52" s="29"/>
      <c r="S52" s="45">
        <f t="shared" si="1"/>
        <v>67</v>
      </c>
      <c r="T52" s="31">
        <v>1200</v>
      </c>
      <c r="U52" s="31"/>
      <c r="V52" s="31"/>
      <c r="W52" s="31"/>
      <c r="X52" s="31"/>
      <c r="Y52" s="31"/>
      <c r="Z52" s="15"/>
      <c r="AA52" s="15"/>
      <c r="AB52" s="15"/>
      <c r="AC52" s="15"/>
      <c r="AD52" s="15"/>
      <c r="AE52" s="15"/>
      <c r="AF52" s="15"/>
      <c r="AG52" s="15"/>
    </row>
    <row r="53" spans="1:256" s="23" customFormat="1" ht="25.5">
      <c r="A53" s="25">
        <f t="shared" si="0"/>
        <v>46</v>
      </c>
      <c r="B53" s="18" t="s">
        <v>210</v>
      </c>
      <c r="C53" s="19" t="s">
        <v>46</v>
      </c>
      <c r="D53" s="19" t="s">
        <v>52</v>
      </c>
      <c r="E53" s="19" t="s">
        <v>112</v>
      </c>
      <c r="F53" s="20" t="s">
        <v>90</v>
      </c>
      <c r="G53" s="19">
        <v>1</v>
      </c>
      <c r="H53" s="19">
        <v>2</v>
      </c>
      <c r="I53" s="20" t="s">
        <v>211</v>
      </c>
      <c r="J53" s="19">
        <v>10</v>
      </c>
      <c r="K53" s="19">
        <v>4</v>
      </c>
      <c r="L53" s="19"/>
      <c r="M53" s="19"/>
      <c r="N53" s="19"/>
      <c r="O53" s="19">
        <v>20</v>
      </c>
      <c r="P53" s="19"/>
      <c r="Q53" s="19">
        <v>32</v>
      </c>
      <c r="R53" s="19"/>
      <c r="S53" s="21">
        <f t="shared" si="1"/>
        <v>66</v>
      </c>
      <c r="T53" s="22">
        <v>1200</v>
      </c>
      <c r="U53" s="22"/>
      <c r="V53" s="22"/>
      <c r="W53" s="22"/>
      <c r="X53" s="22"/>
      <c r="Y53" s="22"/>
      <c r="Z53" s="19"/>
      <c r="AA53" s="19"/>
      <c r="AB53" s="19"/>
      <c r="AC53" s="19"/>
      <c r="AD53" s="19"/>
      <c r="AE53" s="19"/>
      <c r="AF53" s="19"/>
      <c r="AG53" s="19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  <c r="IV53" s="6"/>
    </row>
    <row r="54" spans="1:256" s="81" customFormat="1" ht="38.25">
      <c r="A54" s="25">
        <f t="shared" si="0"/>
        <v>47</v>
      </c>
      <c r="B54" s="48" t="s">
        <v>212</v>
      </c>
      <c r="C54" s="35" t="s">
        <v>213</v>
      </c>
      <c r="D54" s="35" t="s">
        <v>214</v>
      </c>
      <c r="E54" s="35" t="s">
        <v>112</v>
      </c>
      <c r="F54" s="20" t="s">
        <v>57</v>
      </c>
      <c r="G54" s="34">
        <v>2</v>
      </c>
      <c r="H54" s="34">
        <v>1</v>
      </c>
      <c r="I54" s="20" t="s">
        <v>215</v>
      </c>
      <c r="J54" s="19">
        <v>7</v>
      </c>
      <c r="K54" s="19">
        <v>4</v>
      </c>
      <c r="L54" s="19"/>
      <c r="M54" s="19">
        <v>10</v>
      </c>
      <c r="N54" s="19"/>
      <c r="O54" s="19">
        <v>2</v>
      </c>
      <c r="P54" s="19"/>
      <c r="Q54" s="49">
        <v>43</v>
      </c>
      <c r="R54" s="19"/>
      <c r="S54" s="21">
        <f t="shared" si="1"/>
        <v>66</v>
      </c>
      <c r="T54" s="22">
        <v>1200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s="39" customFormat="1" ht="25.5">
      <c r="A55" s="25">
        <f t="shared" si="0"/>
        <v>48</v>
      </c>
      <c r="B55" s="26" t="s">
        <v>216</v>
      </c>
      <c r="C55" s="27" t="s">
        <v>217</v>
      </c>
      <c r="D55" s="27" t="s">
        <v>208</v>
      </c>
      <c r="E55" s="27" t="s">
        <v>112</v>
      </c>
      <c r="F55" s="20" t="s">
        <v>48</v>
      </c>
      <c r="G55" s="28">
        <v>2</v>
      </c>
      <c r="H55" s="28">
        <v>1</v>
      </c>
      <c r="I55" s="20" t="s">
        <v>218</v>
      </c>
      <c r="J55" s="35">
        <v>5</v>
      </c>
      <c r="K55" s="35">
        <v>4</v>
      </c>
      <c r="L55" s="35"/>
      <c r="M55" s="35"/>
      <c r="N55" s="35"/>
      <c r="O55" s="35">
        <v>20</v>
      </c>
      <c r="P55" s="35"/>
      <c r="Q55" s="36">
        <v>37</v>
      </c>
      <c r="R55" s="35"/>
      <c r="S55" s="21">
        <f t="shared" si="1"/>
        <v>66</v>
      </c>
      <c r="T55" s="22">
        <v>1200</v>
      </c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81"/>
      <c r="HX55" s="81"/>
      <c r="HY55" s="81"/>
      <c r="HZ55" s="81"/>
      <c r="IA55" s="81"/>
      <c r="IB55" s="81"/>
      <c r="IC55" s="81"/>
      <c r="ID55" s="81"/>
      <c r="IE55" s="81"/>
      <c r="IF55" s="81"/>
      <c r="IG55" s="81"/>
      <c r="IH55" s="81"/>
      <c r="II55" s="81"/>
      <c r="IJ55" s="81"/>
      <c r="IK55" s="81"/>
      <c r="IL55" s="81"/>
      <c r="IM55" s="81"/>
      <c r="IN55" s="81"/>
      <c r="IO55" s="81"/>
      <c r="IP55" s="81"/>
      <c r="IQ55" s="81"/>
      <c r="IR55" s="81"/>
      <c r="IS55" s="81"/>
      <c r="IT55" s="81"/>
      <c r="IU55" s="81"/>
      <c r="IV55" s="81"/>
    </row>
    <row r="56" spans="1:256" s="23" customFormat="1" ht="12.75">
      <c r="A56" s="25">
        <f t="shared" si="0"/>
        <v>49</v>
      </c>
      <c r="B56" s="18" t="s">
        <v>219</v>
      </c>
      <c r="C56" s="19" t="s">
        <v>220</v>
      </c>
      <c r="D56" s="19" t="s">
        <v>122</v>
      </c>
      <c r="E56" s="19" t="s">
        <v>112</v>
      </c>
      <c r="F56" s="20" t="s">
        <v>155</v>
      </c>
      <c r="G56" s="19">
        <v>3</v>
      </c>
      <c r="H56" s="19">
        <v>1</v>
      </c>
      <c r="I56" s="20" t="s">
        <v>221</v>
      </c>
      <c r="J56" s="19">
        <v>5</v>
      </c>
      <c r="K56" s="19">
        <v>5</v>
      </c>
      <c r="L56" s="19"/>
      <c r="M56" s="19">
        <v>10</v>
      </c>
      <c r="N56" s="19"/>
      <c r="O56" s="19">
        <v>2</v>
      </c>
      <c r="P56" s="19"/>
      <c r="Q56" s="19">
        <v>44</v>
      </c>
      <c r="R56" s="19"/>
      <c r="S56" s="21">
        <f t="shared" si="1"/>
        <v>66</v>
      </c>
      <c r="T56" s="22">
        <v>1200</v>
      </c>
      <c r="U56" s="22"/>
      <c r="V56" s="22"/>
      <c r="W56" s="22"/>
      <c r="X56" s="22"/>
      <c r="Y56" s="22"/>
      <c r="Z56" s="19"/>
      <c r="AA56" s="19"/>
      <c r="AB56" s="19"/>
      <c r="AC56" s="19"/>
      <c r="AD56" s="19"/>
      <c r="AE56" s="19"/>
      <c r="AF56" s="19"/>
      <c r="AG56" s="1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</row>
    <row r="57" spans="1:33" s="23" customFormat="1" ht="12.75">
      <c r="A57" s="25">
        <f t="shared" si="0"/>
        <v>50</v>
      </c>
      <c r="B57" s="18" t="s">
        <v>35</v>
      </c>
      <c r="C57" s="19" t="s">
        <v>222</v>
      </c>
      <c r="D57" s="19" t="s">
        <v>223</v>
      </c>
      <c r="E57" s="19" t="s">
        <v>112</v>
      </c>
      <c r="F57" s="20" t="s">
        <v>181</v>
      </c>
      <c r="G57" s="19">
        <v>3</v>
      </c>
      <c r="H57" s="19">
        <v>1</v>
      </c>
      <c r="I57" s="20" t="s">
        <v>224</v>
      </c>
      <c r="J57" s="19">
        <v>2</v>
      </c>
      <c r="K57" s="19">
        <v>5</v>
      </c>
      <c r="L57" s="19"/>
      <c r="M57" s="19"/>
      <c r="N57" s="19"/>
      <c r="O57" s="19">
        <v>15</v>
      </c>
      <c r="P57" s="19"/>
      <c r="Q57" s="19">
        <v>42</v>
      </c>
      <c r="R57" s="19"/>
      <c r="S57" s="21">
        <f t="shared" si="1"/>
        <v>64</v>
      </c>
      <c r="T57" s="22">
        <v>1200</v>
      </c>
      <c r="U57" s="22"/>
      <c r="V57" s="22"/>
      <c r="W57" s="22"/>
      <c r="X57" s="22"/>
      <c r="Y57" s="22"/>
      <c r="Z57" s="19"/>
      <c r="AA57" s="19"/>
      <c r="AB57" s="19"/>
      <c r="AC57" s="19"/>
      <c r="AD57" s="19"/>
      <c r="AE57" s="19"/>
      <c r="AF57" s="19"/>
      <c r="AG57" s="19"/>
    </row>
    <row r="58" spans="1:33" s="23" customFormat="1" ht="12.75">
      <c r="A58" s="25">
        <f t="shared" si="0"/>
        <v>51</v>
      </c>
      <c r="B58" s="18" t="s">
        <v>198</v>
      </c>
      <c r="C58" s="19" t="s">
        <v>225</v>
      </c>
      <c r="D58" s="19" t="s">
        <v>226</v>
      </c>
      <c r="E58" s="19" t="s">
        <v>112</v>
      </c>
      <c r="F58" s="20" t="s">
        <v>227</v>
      </c>
      <c r="G58" s="19">
        <v>3</v>
      </c>
      <c r="H58" s="19">
        <v>1</v>
      </c>
      <c r="I58" s="20" t="s">
        <v>142</v>
      </c>
      <c r="J58" s="19">
        <v>5</v>
      </c>
      <c r="K58" s="19">
        <v>3</v>
      </c>
      <c r="L58" s="19"/>
      <c r="M58" s="19"/>
      <c r="N58" s="19"/>
      <c r="O58" s="19">
        <v>20</v>
      </c>
      <c r="P58" s="19"/>
      <c r="Q58" s="19">
        <v>35</v>
      </c>
      <c r="R58" s="19"/>
      <c r="S58" s="21">
        <f t="shared" si="1"/>
        <v>63</v>
      </c>
      <c r="T58" s="22">
        <v>1200</v>
      </c>
      <c r="U58" s="22"/>
      <c r="V58" s="22"/>
      <c r="W58" s="22"/>
      <c r="X58" s="22"/>
      <c r="Y58" s="22"/>
      <c r="Z58" s="19"/>
      <c r="AA58" s="19"/>
      <c r="AB58" s="19"/>
      <c r="AC58" s="19"/>
      <c r="AD58" s="19"/>
      <c r="AE58" s="19"/>
      <c r="AF58" s="19"/>
      <c r="AG58" s="19"/>
    </row>
    <row r="59" spans="1:33" s="23" customFormat="1" ht="25.5">
      <c r="A59" s="25">
        <f t="shared" si="0"/>
        <v>52</v>
      </c>
      <c r="B59" s="35" t="s">
        <v>228</v>
      </c>
      <c r="C59" s="35" t="s">
        <v>229</v>
      </c>
      <c r="D59" s="35" t="s">
        <v>230</v>
      </c>
      <c r="E59" s="35" t="s">
        <v>85</v>
      </c>
      <c r="F59" s="34" t="s">
        <v>231</v>
      </c>
      <c r="G59" s="34">
        <v>4</v>
      </c>
      <c r="H59" s="57">
        <v>1</v>
      </c>
      <c r="I59" s="20" t="s">
        <v>232</v>
      </c>
      <c r="J59" s="19">
        <v>5</v>
      </c>
      <c r="K59" s="19">
        <v>3</v>
      </c>
      <c r="L59" s="19"/>
      <c r="M59" s="19"/>
      <c r="N59" s="19"/>
      <c r="O59" s="19">
        <v>10</v>
      </c>
      <c r="P59" s="49"/>
      <c r="Q59" s="19">
        <v>39</v>
      </c>
      <c r="R59" s="19">
        <v>6</v>
      </c>
      <c r="S59" s="21">
        <v>63</v>
      </c>
      <c r="T59" s="22">
        <v>1200</v>
      </c>
      <c r="U59" s="22"/>
      <c r="V59" s="22"/>
      <c r="W59" s="22"/>
      <c r="X59" s="22"/>
      <c r="Y59" s="19"/>
      <c r="Z59" s="19"/>
      <c r="AA59" s="19"/>
      <c r="AB59" s="19"/>
      <c r="AC59" s="19"/>
      <c r="AD59" s="19"/>
      <c r="AE59" s="19"/>
      <c r="AF59" s="19"/>
      <c r="AG59" s="19"/>
    </row>
    <row r="60" spans="1:230" s="23" customFormat="1" ht="25.5">
      <c r="A60" s="25">
        <f t="shared" si="0"/>
        <v>53</v>
      </c>
      <c r="B60" s="48" t="s">
        <v>233</v>
      </c>
      <c r="C60" s="35" t="s">
        <v>69</v>
      </c>
      <c r="D60" s="35" t="s">
        <v>234</v>
      </c>
      <c r="E60" s="35" t="s">
        <v>112</v>
      </c>
      <c r="F60" s="20" t="s">
        <v>197</v>
      </c>
      <c r="G60" s="34">
        <v>3</v>
      </c>
      <c r="H60" s="34">
        <v>1</v>
      </c>
      <c r="I60" s="20" t="s">
        <v>235</v>
      </c>
      <c r="J60" s="19">
        <v>5</v>
      </c>
      <c r="K60" s="19">
        <v>4</v>
      </c>
      <c r="L60" s="19"/>
      <c r="M60" s="19">
        <v>10</v>
      </c>
      <c r="N60" s="19"/>
      <c r="O60" s="19"/>
      <c r="P60" s="19"/>
      <c r="Q60" s="49">
        <v>44</v>
      </c>
      <c r="R60" s="19"/>
      <c r="S60" s="21">
        <f aca="true" t="shared" si="2" ref="S60:S91">SUM(J60:R60)</f>
        <v>63</v>
      </c>
      <c r="T60" s="22">
        <v>1200</v>
      </c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</row>
    <row r="61" spans="1:33" s="23" customFormat="1" ht="38.25">
      <c r="A61" s="25">
        <f t="shared" si="0"/>
        <v>54</v>
      </c>
      <c r="B61" s="18" t="s">
        <v>236</v>
      </c>
      <c r="C61" s="19" t="s">
        <v>237</v>
      </c>
      <c r="D61" s="19" t="s">
        <v>199</v>
      </c>
      <c r="E61" s="19" t="s">
        <v>85</v>
      </c>
      <c r="F61" s="20" t="s">
        <v>238</v>
      </c>
      <c r="G61" s="19">
        <v>4</v>
      </c>
      <c r="H61" s="19">
        <v>1</v>
      </c>
      <c r="I61" s="65" t="s">
        <v>239</v>
      </c>
      <c r="J61" s="19">
        <v>5</v>
      </c>
      <c r="K61" s="19">
        <v>4</v>
      </c>
      <c r="L61" s="19"/>
      <c r="M61" s="19">
        <v>10</v>
      </c>
      <c r="N61" s="19"/>
      <c r="O61" s="19"/>
      <c r="P61" s="19"/>
      <c r="Q61" s="19">
        <v>42</v>
      </c>
      <c r="R61" s="19">
        <v>2</v>
      </c>
      <c r="S61" s="21">
        <f t="shared" si="2"/>
        <v>63</v>
      </c>
      <c r="T61" s="22">
        <v>1200</v>
      </c>
      <c r="U61" s="22"/>
      <c r="V61" s="22"/>
      <c r="W61" s="22"/>
      <c r="X61" s="22"/>
      <c r="Y61" s="22"/>
      <c r="Z61" s="19"/>
      <c r="AA61" s="19"/>
      <c r="AB61" s="19"/>
      <c r="AC61" s="19"/>
      <c r="AD61" s="19"/>
      <c r="AE61" s="19"/>
      <c r="AF61" s="19"/>
      <c r="AG61" s="19"/>
    </row>
    <row r="62" spans="1:33" s="23" customFormat="1" ht="25.5">
      <c r="A62" s="25">
        <f t="shared" si="0"/>
        <v>55</v>
      </c>
      <c r="B62" s="18" t="s">
        <v>240</v>
      </c>
      <c r="C62" s="19" t="s">
        <v>241</v>
      </c>
      <c r="D62" s="19" t="s">
        <v>242</v>
      </c>
      <c r="E62" s="19" t="s">
        <v>112</v>
      </c>
      <c r="F62" s="20" t="s">
        <v>243</v>
      </c>
      <c r="G62" s="19">
        <v>4</v>
      </c>
      <c r="H62" s="19">
        <v>1</v>
      </c>
      <c r="I62" s="20" t="s">
        <v>145</v>
      </c>
      <c r="J62" s="19">
        <v>7</v>
      </c>
      <c r="K62" s="19">
        <v>3</v>
      </c>
      <c r="L62" s="19"/>
      <c r="M62" s="19"/>
      <c r="N62" s="19"/>
      <c r="O62" s="19">
        <v>10</v>
      </c>
      <c r="P62" s="19"/>
      <c r="Q62" s="19">
        <v>42</v>
      </c>
      <c r="R62" s="19"/>
      <c r="S62" s="21">
        <f t="shared" si="2"/>
        <v>62</v>
      </c>
      <c r="T62" s="22">
        <v>1200</v>
      </c>
      <c r="U62" s="22"/>
      <c r="V62" s="22"/>
      <c r="W62" s="22"/>
      <c r="X62" s="22"/>
      <c r="Y62" s="22"/>
      <c r="Z62" s="19"/>
      <c r="AA62" s="19"/>
      <c r="AB62" s="19"/>
      <c r="AC62" s="19"/>
      <c r="AD62" s="19"/>
      <c r="AE62" s="19"/>
      <c r="AF62" s="19"/>
      <c r="AG62" s="19"/>
    </row>
    <row r="63" spans="1:33" s="23" customFormat="1" ht="25.5">
      <c r="A63" s="25">
        <f t="shared" si="0"/>
        <v>56</v>
      </c>
      <c r="B63" s="18" t="s">
        <v>101</v>
      </c>
      <c r="C63" s="19" t="s">
        <v>188</v>
      </c>
      <c r="D63" s="19" t="s">
        <v>244</v>
      </c>
      <c r="E63" s="19" t="s">
        <v>85</v>
      </c>
      <c r="F63" s="20" t="s">
        <v>245</v>
      </c>
      <c r="G63" s="19">
        <v>2</v>
      </c>
      <c r="H63" s="19">
        <v>1</v>
      </c>
      <c r="I63" s="20" t="s">
        <v>246</v>
      </c>
      <c r="J63" s="19">
        <v>5</v>
      </c>
      <c r="K63" s="19">
        <v>3</v>
      </c>
      <c r="L63" s="19"/>
      <c r="M63" s="19"/>
      <c r="N63" s="19"/>
      <c r="O63" s="19">
        <v>10</v>
      </c>
      <c r="P63" s="19"/>
      <c r="Q63" s="19">
        <v>42</v>
      </c>
      <c r="R63" s="19">
        <v>2</v>
      </c>
      <c r="S63" s="21">
        <f t="shared" si="2"/>
        <v>62</v>
      </c>
      <c r="T63" s="22">
        <v>1200</v>
      </c>
      <c r="U63" s="22"/>
      <c r="V63" s="22"/>
      <c r="W63" s="22"/>
      <c r="X63" s="22"/>
      <c r="Y63" s="22"/>
      <c r="Z63" s="19"/>
      <c r="AA63" s="19"/>
      <c r="AB63" s="19"/>
      <c r="AC63" s="19"/>
      <c r="AD63" s="19"/>
      <c r="AE63" s="19"/>
      <c r="AF63" s="19"/>
      <c r="AG63" s="19"/>
    </row>
    <row r="64" spans="1:33" s="23" customFormat="1" ht="12.75">
      <c r="A64" s="25">
        <f t="shared" si="0"/>
        <v>57</v>
      </c>
      <c r="B64" s="18" t="s">
        <v>247</v>
      </c>
      <c r="C64" s="19" t="s">
        <v>248</v>
      </c>
      <c r="D64" s="19" t="s">
        <v>249</v>
      </c>
      <c r="E64" s="19" t="s">
        <v>112</v>
      </c>
      <c r="F64" s="20" t="s">
        <v>104</v>
      </c>
      <c r="G64" s="19">
        <v>6</v>
      </c>
      <c r="H64" s="19">
        <v>1</v>
      </c>
      <c r="I64" s="20" t="s">
        <v>124</v>
      </c>
      <c r="J64" s="19">
        <v>5</v>
      </c>
      <c r="K64" s="19">
        <v>3</v>
      </c>
      <c r="L64" s="19"/>
      <c r="M64" s="19"/>
      <c r="N64" s="19"/>
      <c r="O64" s="19">
        <v>10</v>
      </c>
      <c r="P64" s="19"/>
      <c r="Q64" s="19">
        <v>43</v>
      </c>
      <c r="R64" s="19"/>
      <c r="S64" s="21">
        <f t="shared" si="2"/>
        <v>61</v>
      </c>
      <c r="T64" s="22">
        <v>1200</v>
      </c>
      <c r="U64" s="22"/>
      <c r="V64" s="22"/>
      <c r="W64" s="22"/>
      <c r="X64" s="22"/>
      <c r="Y64" s="22"/>
      <c r="Z64" s="19"/>
      <c r="AA64" s="19"/>
      <c r="AB64" s="19"/>
      <c r="AC64" s="19"/>
      <c r="AD64" s="19"/>
      <c r="AE64" s="19"/>
      <c r="AF64" s="19"/>
      <c r="AG64" s="19"/>
    </row>
    <row r="65" spans="1:33" s="23" customFormat="1" ht="12.75">
      <c r="A65" s="25">
        <f t="shared" si="0"/>
        <v>58</v>
      </c>
      <c r="B65" s="18" t="s">
        <v>250</v>
      </c>
      <c r="C65" s="19" t="s">
        <v>251</v>
      </c>
      <c r="D65" s="19" t="s">
        <v>252</v>
      </c>
      <c r="E65" s="19" t="s">
        <v>112</v>
      </c>
      <c r="F65" s="20" t="s">
        <v>253</v>
      </c>
      <c r="G65" s="19">
        <v>4</v>
      </c>
      <c r="H65" s="19">
        <v>1</v>
      </c>
      <c r="I65" s="20" t="s">
        <v>254</v>
      </c>
      <c r="J65" s="19">
        <v>5</v>
      </c>
      <c r="K65" s="19">
        <v>4</v>
      </c>
      <c r="L65" s="19"/>
      <c r="M65" s="19"/>
      <c r="N65" s="19"/>
      <c r="O65" s="19">
        <v>10</v>
      </c>
      <c r="P65" s="19"/>
      <c r="Q65" s="19">
        <v>42</v>
      </c>
      <c r="R65" s="19"/>
      <c r="S65" s="21">
        <f t="shared" si="2"/>
        <v>61</v>
      </c>
      <c r="T65" s="22">
        <v>1200</v>
      </c>
      <c r="U65" s="22" t="s">
        <v>255</v>
      </c>
      <c r="V65" s="22"/>
      <c r="W65" s="22"/>
      <c r="X65" s="22"/>
      <c r="Y65" s="22"/>
      <c r="Z65" s="19"/>
      <c r="AA65" s="19"/>
      <c r="AB65" s="19"/>
      <c r="AC65" s="19"/>
      <c r="AD65" s="19"/>
      <c r="AE65" s="19"/>
      <c r="AF65" s="19"/>
      <c r="AG65" s="19"/>
    </row>
    <row r="66" spans="1:230" s="23" customFormat="1" ht="25.5">
      <c r="A66" s="25">
        <f t="shared" si="0"/>
        <v>59</v>
      </c>
      <c r="B66" s="18" t="s">
        <v>256</v>
      </c>
      <c r="C66" s="19" t="s">
        <v>257</v>
      </c>
      <c r="D66" s="19" t="s">
        <v>258</v>
      </c>
      <c r="E66" s="19" t="s">
        <v>259</v>
      </c>
      <c r="F66" s="20" t="s">
        <v>260</v>
      </c>
      <c r="G66" s="19">
        <v>1</v>
      </c>
      <c r="H66" s="19">
        <v>2</v>
      </c>
      <c r="I66" s="20" t="s">
        <v>261</v>
      </c>
      <c r="J66" s="58">
        <v>5</v>
      </c>
      <c r="K66" s="58">
        <v>1</v>
      </c>
      <c r="L66" s="58"/>
      <c r="M66" s="58"/>
      <c r="N66" s="58"/>
      <c r="O66" s="58"/>
      <c r="P66" s="58">
        <v>10</v>
      </c>
      <c r="Q66" s="58">
        <v>44</v>
      </c>
      <c r="R66" s="58"/>
      <c r="S66" s="21">
        <f t="shared" si="2"/>
        <v>60</v>
      </c>
      <c r="T66" s="59">
        <v>1200</v>
      </c>
      <c r="U66" s="59"/>
      <c r="V66" s="59"/>
      <c r="W66" s="59"/>
      <c r="X66" s="59"/>
      <c r="Y66" s="59"/>
      <c r="Z66" s="19"/>
      <c r="AA66" s="19"/>
      <c r="AB66" s="19"/>
      <c r="AC66" s="19"/>
      <c r="AD66" s="19"/>
      <c r="AE66" s="19"/>
      <c r="AF66" s="19"/>
      <c r="AG66" s="19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1:256" s="39" customFormat="1" ht="56.25" customHeight="1">
      <c r="A67" s="25">
        <f t="shared" si="0"/>
        <v>60</v>
      </c>
      <c r="B67" s="51" t="s">
        <v>187</v>
      </c>
      <c r="C67" s="51" t="s">
        <v>262</v>
      </c>
      <c r="D67" s="51" t="s">
        <v>263</v>
      </c>
      <c r="E67" s="51" t="s">
        <v>112</v>
      </c>
      <c r="F67" s="52" t="s">
        <v>264</v>
      </c>
      <c r="G67" s="52">
        <v>2</v>
      </c>
      <c r="H67" s="52">
        <v>1</v>
      </c>
      <c r="I67" s="20" t="s">
        <v>265</v>
      </c>
      <c r="J67" s="29">
        <v>2</v>
      </c>
      <c r="K67" s="29">
        <v>5</v>
      </c>
      <c r="L67" s="29"/>
      <c r="M67" s="29"/>
      <c r="N67" s="29"/>
      <c r="O67" s="29">
        <v>10</v>
      </c>
      <c r="P67" s="29"/>
      <c r="Q67" s="29">
        <v>43</v>
      </c>
      <c r="R67" s="29"/>
      <c r="S67" s="21">
        <f t="shared" si="2"/>
        <v>60</v>
      </c>
      <c r="T67" s="31">
        <v>1200</v>
      </c>
      <c r="U67" s="31"/>
      <c r="V67" s="31"/>
      <c r="W67" s="31"/>
      <c r="X67" s="31"/>
      <c r="Y67" s="31"/>
      <c r="Z67" s="15"/>
      <c r="AA67" s="15"/>
      <c r="AB67" s="15"/>
      <c r="AC67" s="15"/>
      <c r="AD67" s="15"/>
      <c r="AE67" s="15"/>
      <c r="AF67" s="15"/>
      <c r="AG67" s="15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s="23" customFormat="1" ht="12.75">
      <c r="A68" s="25">
        <f t="shared" si="0"/>
        <v>61</v>
      </c>
      <c r="B68" s="18" t="s">
        <v>266</v>
      </c>
      <c r="C68" s="19" t="s">
        <v>158</v>
      </c>
      <c r="D68" s="19" t="s">
        <v>267</v>
      </c>
      <c r="E68" s="19" t="s">
        <v>112</v>
      </c>
      <c r="F68" s="20" t="s">
        <v>268</v>
      </c>
      <c r="G68" s="19">
        <v>4</v>
      </c>
      <c r="H68" s="19">
        <v>1</v>
      </c>
      <c r="I68" s="20" t="s">
        <v>269</v>
      </c>
      <c r="J68" s="19">
        <v>7</v>
      </c>
      <c r="K68" s="19">
        <v>3</v>
      </c>
      <c r="L68" s="19"/>
      <c r="M68" s="19"/>
      <c r="N68" s="19"/>
      <c r="O68" s="19">
        <v>10</v>
      </c>
      <c r="P68" s="19"/>
      <c r="Q68" s="19">
        <v>39</v>
      </c>
      <c r="R68" s="19"/>
      <c r="S68" s="21">
        <f t="shared" si="2"/>
        <v>59</v>
      </c>
      <c r="T68" s="22">
        <v>1200</v>
      </c>
      <c r="U68" s="22"/>
      <c r="V68" s="22"/>
      <c r="W68" s="22"/>
      <c r="X68" s="22"/>
      <c r="Y68" s="22"/>
      <c r="Z68" s="19">
        <v>1200</v>
      </c>
      <c r="AA68" s="19">
        <v>800</v>
      </c>
      <c r="AB68" s="19"/>
      <c r="AC68" s="19"/>
      <c r="AD68" s="19"/>
      <c r="AE68" s="19"/>
      <c r="AF68" s="19"/>
      <c r="AG68" s="1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</row>
    <row r="69" spans="1:230" s="23" customFormat="1" ht="12.75">
      <c r="A69" s="25">
        <f t="shared" si="0"/>
        <v>62</v>
      </c>
      <c r="B69" s="64" t="s">
        <v>270</v>
      </c>
      <c r="C69" s="25" t="s">
        <v>271</v>
      </c>
      <c r="D69" s="25" t="s">
        <v>272</v>
      </c>
      <c r="E69" s="25" t="s">
        <v>112</v>
      </c>
      <c r="F69" s="42" t="s">
        <v>104</v>
      </c>
      <c r="G69" s="25">
        <v>4</v>
      </c>
      <c r="H69" s="25">
        <v>1</v>
      </c>
      <c r="I69" s="42" t="s">
        <v>156</v>
      </c>
      <c r="J69" s="25">
        <v>5</v>
      </c>
      <c r="K69" s="25">
        <v>3</v>
      </c>
      <c r="L69" s="25"/>
      <c r="M69" s="25"/>
      <c r="N69" s="25"/>
      <c r="O69" s="25">
        <v>10</v>
      </c>
      <c r="P69" s="25"/>
      <c r="Q69" s="25">
        <v>41</v>
      </c>
      <c r="R69" s="25"/>
      <c r="S69" s="45">
        <f t="shared" si="2"/>
        <v>59</v>
      </c>
      <c r="T69" s="46">
        <v>1200</v>
      </c>
      <c r="U69" s="46"/>
      <c r="V69" s="46"/>
      <c r="W69" s="46"/>
      <c r="X69" s="46"/>
      <c r="Y69" s="46"/>
      <c r="Z69" s="25">
        <v>1200</v>
      </c>
      <c r="AA69" s="25">
        <v>800</v>
      </c>
      <c r="AB69" s="25"/>
      <c r="AC69" s="25"/>
      <c r="AD69" s="25"/>
      <c r="AE69" s="25"/>
      <c r="AF69" s="25"/>
      <c r="AG69" s="25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</row>
    <row r="70" spans="1:230" s="23" customFormat="1" ht="25.5">
      <c r="A70" s="25">
        <f t="shared" si="0"/>
        <v>63</v>
      </c>
      <c r="B70" s="51" t="s">
        <v>273</v>
      </c>
      <c r="C70" s="51" t="s">
        <v>274</v>
      </c>
      <c r="D70" s="51" t="s">
        <v>275</v>
      </c>
      <c r="E70" s="51" t="s">
        <v>112</v>
      </c>
      <c r="F70" s="52" t="s">
        <v>276</v>
      </c>
      <c r="G70" s="52">
        <v>1</v>
      </c>
      <c r="H70" s="52">
        <v>1</v>
      </c>
      <c r="I70" s="20" t="s">
        <v>277</v>
      </c>
      <c r="J70" s="29">
        <v>3</v>
      </c>
      <c r="K70" s="29">
        <v>3</v>
      </c>
      <c r="L70" s="29"/>
      <c r="M70" s="29"/>
      <c r="N70" s="29"/>
      <c r="O70" s="29">
        <v>10</v>
      </c>
      <c r="P70" s="29"/>
      <c r="Q70" s="29">
        <v>43</v>
      </c>
      <c r="R70" s="29"/>
      <c r="S70" s="30">
        <f t="shared" si="2"/>
        <v>59</v>
      </c>
      <c r="T70" s="31">
        <f>IF(Z70=AA70,AA70,1200)</f>
        <v>800</v>
      </c>
      <c r="U70" s="31"/>
      <c r="V70" s="31"/>
      <c r="W70" s="31"/>
      <c r="X70" s="31"/>
      <c r="Y70" s="31"/>
      <c r="Z70" s="15">
        <f>IF(G70=1,800,1200)</f>
        <v>800</v>
      </c>
      <c r="AA70" s="15">
        <f>IF(H70=1,800,1200)</f>
        <v>800</v>
      </c>
      <c r="AB70" s="15"/>
      <c r="AC70" s="15"/>
      <c r="AD70" s="15"/>
      <c r="AE70" s="15"/>
      <c r="AF70" s="15"/>
      <c r="AG70" s="15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</row>
    <row r="71" spans="1:230" s="23" customFormat="1" ht="12.75">
      <c r="A71" s="25">
        <f>A70+1</f>
        <v>64</v>
      </c>
      <c r="B71" s="69" t="s">
        <v>278</v>
      </c>
      <c r="C71" s="69" t="s">
        <v>279</v>
      </c>
      <c r="D71" s="69" t="s">
        <v>280</v>
      </c>
      <c r="E71" s="69" t="s">
        <v>112</v>
      </c>
      <c r="F71" s="70" t="s">
        <v>181</v>
      </c>
      <c r="G71" s="70">
        <v>1</v>
      </c>
      <c r="H71" s="70">
        <v>1</v>
      </c>
      <c r="I71" s="71" t="s">
        <v>156</v>
      </c>
      <c r="J71" s="70">
        <v>3</v>
      </c>
      <c r="K71" s="70">
        <v>3</v>
      </c>
      <c r="L71" s="70"/>
      <c r="M71" s="70"/>
      <c r="N71" s="70"/>
      <c r="O71" s="70"/>
      <c r="P71" s="70"/>
      <c r="Q71" s="70">
        <f>44+8.5</f>
        <v>52.5</v>
      </c>
      <c r="R71" s="70"/>
      <c r="S71" s="45">
        <f>SUM(J71:R71)</f>
        <v>58.5</v>
      </c>
      <c r="T71" s="72">
        <v>800</v>
      </c>
      <c r="U71" s="72"/>
      <c r="V71" s="72"/>
      <c r="W71" s="72"/>
      <c r="X71" s="72"/>
      <c r="Y71" s="72"/>
      <c r="Z71" s="73"/>
      <c r="AA71" s="73"/>
      <c r="AB71" s="73"/>
      <c r="AC71" s="73"/>
      <c r="AD71" s="73"/>
      <c r="AE71" s="73"/>
      <c r="AF71" s="73"/>
      <c r="AG71" s="73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</row>
    <row r="72" spans="1:256" s="1" customFormat="1" ht="12.75">
      <c r="A72" s="25">
        <f t="shared" si="0"/>
        <v>65</v>
      </c>
      <c r="B72" s="18" t="s">
        <v>281</v>
      </c>
      <c r="C72" s="19" t="s">
        <v>147</v>
      </c>
      <c r="D72" s="19" t="s">
        <v>282</v>
      </c>
      <c r="E72" s="19" t="s">
        <v>112</v>
      </c>
      <c r="F72" s="20" t="s">
        <v>283</v>
      </c>
      <c r="G72" s="19">
        <v>3</v>
      </c>
      <c r="H72" s="19">
        <v>1</v>
      </c>
      <c r="I72" s="20" t="s">
        <v>156</v>
      </c>
      <c r="J72" s="19">
        <v>7</v>
      </c>
      <c r="K72" s="19">
        <v>3</v>
      </c>
      <c r="L72" s="19"/>
      <c r="M72" s="19"/>
      <c r="N72" s="19"/>
      <c r="O72" s="19">
        <v>5</v>
      </c>
      <c r="P72" s="19"/>
      <c r="Q72" s="19">
        <v>43</v>
      </c>
      <c r="R72" s="19"/>
      <c r="S72" s="21">
        <f t="shared" si="2"/>
        <v>58</v>
      </c>
      <c r="T72" s="22">
        <v>1200</v>
      </c>
      <c r="U72" s="22"/>
      <c r="V72" s="22"/>
      <c r="W72" s="22"/>
      <c r="X72" s="22"/>
      <c r="Y72" s="22"/>
      <c r="Z72" s="19"/>
      <c r="AA72" s="19"/>
      <c r="AB72" s="19"/>
      <c r="AC72" s="19"/>
      <c r="AD72" s="19"/>
      <c r="AE72" s="19"/>
      <c r="AF72" s="19"/>
      <c r="AG72" s="19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30" s="1" customFormat="1" ht="12.75">
      <c r="A73" s="25">
        <f t="shared" si="0"/>
        <v>66</v>
      </c>
      <c r="B73" s="18" t="s">
        <v>284</v>
      </c>
      <c r="C73" s="19" t="s">
        <v>102</v>
      </c>
      <c r="D73" s="19" t="s">
        <v>140</v>
      </c>
      <c r="E73" s="19" t="s">
        <v>85</v>
      </c>
      <c r="F73" s="20" t="s">
        <v>285</v>
      </c>
      <c r="G73" s="19">
        <v>4</v>
      </c>
      <c r="H73" s="19">
        <v>1</v>
      </c>
      <c r="I73" s="20" t="s">
        <v>286</v>
      </c>
      <c r="J73" s="19">
        <v>5</v>
      </c>
      <c r="K73" s="19">
        <v>3</v>
      </c>
      <c r="L73" s="19"/>
      <c r="M73" s="19"/>
      <c r="N73" s="19"/>
      <c r="O73" s="19">
        <v>2</v>
      </c>
      <c r="P73" s="19"/>
      <c r="Q73" s="19">
        <v>42</v>
      </c>
      <c r="R73" s="19">
        <v>6</v>
      </c>
      <c r="S73" s="21">
        <f t="shared" si="2"/>
        <v>58</v>
      </c>
      <c r="T73" s="22">
        <v>1200</v>
      </c>
      <c r="U73" s="22"/>
      <c r="V73" s="22"/>
      <c r="W73" s="22"/>
      <c r="X73" s="22"/>
      <c r="Y73" s="22"/>
      <c r="Z73" s="19"/>
      <c r="AA73" s="19"/>
      <c r="AB73" s="19"/>
      <c r="AC73" s="19"/>
      <c r="AD73" s="19"/>
      <c r="AE73" s="19"/>
      <c r="AF73" s="19"/>
      <c r="AG73" s="19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</row>
    <row r="74" spans="1:256" s="23" customFormat="1" ht="12.75">
      <c r="A74" s="25">
        <f aca="true" t="shared" si="3" ref="A74:A137">A73+1</f>
        <v>67</v>
      </c>
      <c r="B74" s="69" t="s">
        <v>287</v>
      </c>
      <c r="C74" s="69" t="s">
        <v>288</v>
      </c>
      <c r="D74" s="69" t="s">
        <v>289</v>
      </c>
      <c r="E74" s="69" t="s">
        <v>112</v>
      </c>
      <c r="F74" s="70" t="s">
        <v>137</v>
      </c>
      <c r="G74" s="70">
        <v>1</v>
      </c>
      <c r="H74" s="70">
        <v>1</v>
      </c>
      <c r="I74" s="71" t="s">
        <v>290</v>
      </c>
      <c r="J74" s="70">
        <v>7</v>
      </c>
      <c r="K74" s="70">
        <v>4</v>
      </c>
      <c r="L74" s="70"/>
      <c r="M74" s="70"/>
      <c r="N74" s="70"/>
      <c r="O74" s="70">
        <v>2</v>
      </c>
      <c r="P74" s="70"/>
      <c r="Q74" s="70">
        <v>44</v>
      </c>
      <c r="R74" s="70"/>
      <c r="S74" s="75">
        <f t="shared" si="2"/>
        <v>57</v>
      </c>
      <c r="T74" s="72">
        <v>800</v>
      </c>
      <c r="U74" s="72"/>
      <c r="V74" s="72"/>
      <c r="W74" s="72"/>
      <c r="X74" s="72"/>
      <c r="Y74" s="72"/>
      <c r="Z74" s="73"/>
      <c r="AA74" s="73"/>
      <c r="AB74" s="73"/>
      <c r="AC74" s="73"/>
      <c r="AD74" s="73"/>
      <c r="AE74" s="73"/>
      <c r="AF74" s="73"/>
      <c r="AG74" s="73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33" s="23" customFormat="1" ht="12.75">
      <c r="A75" s="25">
        <f t="shared" si="3"/>
        <v>68</v>
      </c>
      <c r="B75" s="18" t="s">
        <v>82</v>
      </c>
      <c r="C75" s="19" t="s">
        <v>291</v>
      </c>
      <c r="D75" s="19" t="s">
        <v>272</v>
      </c>
      <c r="E75" s="19" t="s">
        <v>112</v>
      </c>
      <c r="F75" s="20" t="s">
        <v>90</v>
      </c>
      <c r="G75" s="19">
        <v>4</v>
      </c>
      <c r="H75" s="19">
        <v>1</v>
      </c>
      <c r="I75" s="20" t="s">
        <v>292</v>
      </c>
      <c r="J75" s="19">
        <v>5</v>
      </c>
      <c r="K75" s="19">
        <v>3</v>
      </c>
      <c r="L75" s="19"/>
      <c r="M75" s="19"/>
      <c r="N75" s="19"/>
      <c r="O75" s="19">
        <v>5</v>
      </c>
      <c r="P75" s="19"/>
      <c r="Q75" s="19">
        <v>44</v>
      </c>
      <c r="R75" s="19"/>
      <c r="S75" s="21">
        <f t="shared" si="2"/>
        <v>57</v>
      </c>
      <c r="T75" s="22">
        <v>1200</v>
      </c>
      <c r="U75" s="22"/>
      <c r="V75" s="22"/>
      <c r="W75" s="22"/>
      <c r="X75" s="22"/>
      <c r="Y75" s="22"/>
      <c r="Z75" s="19"/>
      <c r="AA75" s="19"/>
      <c r="AB75" s="19"/>
      <c r="AC75" s="19"/>
      <c r="AD75" s="19"/>
      <c r="AE75" s="19"/>
      <c r="AF75" s="19"/>
      <c r="AG75" s="19"/>
    </row>
    <row r="76" spans="1:33" s="23" customFormat="1" ht="12.75">
      <c r="A76" s="25">
        <f t="shared" si="3"/>
        <v>69</v>
      </c>
      <c r="B76" s="18" t="s">
        <v>293</v>
      </c>
      <c r="C76" s="19" t="s">
        <v>213</v>
      </c>
      <c r="D76" s="19" t="s">
        <v>294</v>
      </c>
      <c r="E76" s="19" t="s">
        <v>112</v>
      </c>
      <c r="F76" s="20" t="s">
        <v>108</v>
      </c>
      <c r="G76" s="19">
        <v>2</v>
      </c>
      <c r="H76" s="19">
        <v>1</v>
      </c>
      <c r="I76" s="20" t="s">
        <v>295</v>
      </c>
      <c r="J76" s="15">
        <v>5</v>
      </c>
      <c r="K76" s="15">
        <v>3</v>
      </c>
      <c r="L76" s="15"/>
      <c r="M76" s="15"/>
      <c r="N76" s="15"/>
      <c r="O76" s="15">
        <v>5</v>
      </c>
      <c r="P76" s="15"/>
      <c r="Q76" s="15">
        <v>44</v>
      </c>
      <c r="R76" s="15"/>
      <c r="S76" s="21">
        <f t="shared" si="2"/>
        <v>57</v>
      </c>
      <c r="T76" s="22">
        <v>1200</v>
      </c>
      <c r="U76" s="22"/>
      <c r="V76" s="22"/>
      <c r="W76" s="22"/>
      <c r="X76" s="22"/>
      <c r="Y76" s="22"/>
      <c r="Z76" s="19"/>
      <c r="AA76" s="19"/>
      <c r="AB76" s="19"/>
      <c r="AC76" s="19"/>
      <c r="AD76" s="19"/>
      <c r="AE76" s="19"/>
      <c r="AF76" s="19"/>
      <c r="AG76" s="19"/>
    </row>
    <row r="77" spans="1:230" s="23" customFormat="1" ht="25.5">
      <c r="A77" s="25">
        <f t="shared" si="3"/>
        <v>70</v>
      </c>
      <c r="B77" s="51" t="s">
        <v>296</v>
      </c>
      <c r="C77" s="51" t="s">
        <v>297</v>
      </c>
      <c r="D77" s="51" t="s">
        <v>298</v>
      </c>
      <c r="E77" s="51" t="s">
        <v>112</v>
      </c>
      <c r="F77" s="52" t="s">
        <v>99</v>
      </c>
      <c r="G77" s="52">
        <v>2</v>
      </c>
      <c r="H77" s="52">
        <v>1</v>
      </c>
      <c r="I77" s="20" t="s">
        <v>299</v>
      </c>
      <c r="J77" s="29">
        <v>2</v>
      </c>
      <c r="K77" s="29">
        <v>4</v>
      </c>
      <c r="L77" s="29"/>
      <c r="M77" s="29"/>
      <c r="N77" s="29"/>
      <c r="O77" s="29">
        <v>10</v>
      </c>
      <c r="P77" s="29"/>
      <c r="Q77" s="29">
        <v>41</v>
      </c>
      <c r="R77" s="29"/>
      <c r="S77" s="21">
        <f t="shared" si="2"/>
        <v>57</v>
      </c>
      <c r="T77" s="31">
        <v>1200</v>
      </c>
      <c r="U77" s="31"/>
      <c r="V77" s="31"/>
      <c r="W77" s="31"/>
      <c r="X77" s="31"/>
      <c r="Y77" s="31"/>
      <c r="Z77" s="15"/>
      <c r="AA77" s="15"/>
      <c r="AB77" s="15"/>
      <c r="AC77" s="15"/>
      <c r="AD77" s="15"/>
      <c r="AE77" s="15"/>
      <c r="AF77" s="15"/>
      <c r="AG77" s="15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</row>
    <row r="78" spans="1:256" s="1" customFormat="1" ht="25.5">
      <c r="A78" s="25">
        <f t="shared" si="3"/>
        <v>71</v>
      </c>
      <c r="B78" s="18" t="s">
        <v>300</v>
      </c>
      <c r="C78" s="19" t="s">
        <v>271</v>
      </c>
      <c r="D78" s="19" t="s">
        <v>180</v>
      </c>
      <c r="E78" s="19" t="s">
        <v>85</v>
      </c>
      <c r="F78" s="20" t="s">
        <v>197</v>
      </c>
      <c r="G78" s="19">
        <v>1</v>
      </c>
      <c r="H78" s="19">
        <v>2</v>
      </c>
      <c r="I78" s="20" t="s">
        <v>301</v>
      </c>
      <c r="J78" s="19">
        <v>2</v>
      </c>
      <c r="K78" s="19">
        <v>3</v>
      </c>
      <c r="L78" s="19"/>
      <c r="M78" s="19"/>
      <c r="N78" s="19"/>
      <c r="O78" s="19"/>
      <c r="P78" s="19"/>
      <c r="Q78" s="19">
        <v>44</v>
      </c>
      <c r="R78" s="19">
        <v>8</v>
      </c>
      <c r="S78" s="21">
        <f t="shared" si="2"/>
        <v>57</v>
      </c>
      <c r="T78" s="22">
        <v>1200</v>
      </c>
      <c r="U78" s="22"/>
      <c r="V78" s="22"/>
      <c r="W78" s="22"/>
      <c r="X78" s="22"/>
      <c r="Y78" s="22"/>
      <c r="Z78" s="19"/>
      <c r="AA78" s="19"/>
      <c r="AB78" s="19"/>
      <c r="AC78" s="19"/>
      <c r="AD78" s="19"/>
      <c r="AE78" s="19"/>
      <c r="AF78" s="19"/>
      <c r="AG78" s="19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s="47" customFormat="1" ht="12.75">
      <c r="A79" s="25">
        <f t="shared" si="3"/>
        <v>72</v>
      </c>
      <c r="B79" s="18" t="s">
        <v>302</v>
      </c>
      <c r="C79" s="19" t="s">
        <v>303</v>
      </c>
      <c r="D79" s="19" t="s">
        <v>304</v>
      </c>
      <c r="E79" s="19" t="s">
        <v>112</v>
      </c>
      <c r="F79" s="20" t="s">
        <v>305</v>
      </c>
      <c r="G79" s="19">
        <v>3</v>
      </c>
      <c r="H79" s="19">
        <v>1</v>
      </c>
      <c r="I79" s="20" t="s">
        <v>134</v>
      </c>
      <c r="J79" s="19">
        <v>10</v>
      </c>
      <c r="K79" s="19">
        <v>3</v>
      </c>
      <c r="L79" s="19"/>
      <c r="M79" s="19"/>
      <c r="N79" s="19"/>
      <c r="O79" s="19"/>
      <c r="P79" s="19"/>
      <c r="Q79" s="19">
        <v>43</v>
      </c>
      <c r="R79" s="19"/>
      <c r="S79" s="21">
        <f t="shared" si="2"/>
        <v>56</v>
      </c>
      <c r="T79" s="22">
        <v>1200</v>
      </c>
      <c r="U79" s="22"/>
      <c r="V79" s="22"/>
      <c r="W79" s="22"/>
      <c r="X79" s="22"/>
      <c r="Y79" s="22"/>
      <c r="Z79" s="19"/>
      <c r="AA79" s="19"/>
      <c r="AB79" s="19"/>
      <c r="AC79" s="19"/>
      <c r="AD79" s="19"/>
      <c r="AE79" s="19"/>
      <c r="AF79" s="19"/>
      <c r="AG79" s="19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s="23" customFormat="1" ht="38.25">
      <c r="A80" s="25">
        <f t="shared" si="3"/>
        <v>73</v>
      </c>
      <c r="B80" s="26" t="s">
        <v>306</v>
      </c>
      <c r="C80" s="27" t="s">
        <v>307</v>
      </c>
      <c r="D80" s="27" t="s">
        <v>308</v>
      </c>
      <c r="E80" s="27" t="s">
        <v>85</v>
      </c>
      <c r="F80" s="20" t="s">
        <v>309</v>
      </c>
      <c r="G80" s="28">
        <v>2</v>
      </c>
      <c r="H80" s="28">
        <v>1</v>
      </c>
      <c r="I80" s="65" t="s">
        <v>239</v>
      </c>
      <c r="J80" s="35">
        <v>7</v>
      </c>
      <c r="K80" s="35">
        <v>3</v>
      </c>
      <c r="L80" s="35"/>
      <c r="M80" s="35"/>
      <c r="N80" s="35"/>
      <c r="O80" s="35"/>
      <c r="P80" s="35"/>
      <c r="Q80" s="36">
        <v>44</v>
      </c>
      <c r="R80" s="35">
        <v>2</v>
      </c>
      <c r="S80" s="21">
        <f t="shared" si="2"/>
        <v>56</v>
      </c>
      <c r="T80" s="50">
        <v>1200</v>
      </c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  <c r="IN80" s="47"/>
      <c r="IO80" s="47"/>
      <c r="IP80" s="47"/>
      <c r="IQ80" s="47"/>
      <c r="IR80" s="47"/>
      <c r="IS80" s="47"/>
      <c r="IT80" s="47"/>
      <c r="IU80" s="47"/>
      <c r="IV80" s="47"/>
    </row>
    <row r="81" spans="1:33" s="47" customFormat="1" ht="38.25">
      <c r="A81" s="25">
        <f t="shared" si="3"/>
        <v>74</v>
      </c>
      <c r="B81" s="40" t="s">
        <v>310</v>
      </c>
      <c r="C81" s="41" t="s">
        <v>311</v>
      </c>
      <c r="D81" s="41" t="s">
        <v>312</v>
      </c>
      <c r="E81" s="41" t="s">
        <v>112</v>
      </c>
      <c r="F81" s="42" t="s">
        <v>181</v>
      </c>
      <c r="G81" s="43">
        <v>2</v>
      </c>
      <c r="H81" s="43">
        <v>2</v>
      </c>
      <c r="I81" s="42" t="s">
        <v>313</v>
      </c>
      <c r="J81" s="25">
        <v>5</v>
      </c>
      <c r="K81" s="25">
        <v>3</v>
      </c>
      <c r="L81" s="25"/>
      <c r="M81" s="25"/>
      <c r="N81" s="25"/>
      <c r="O81" s="25">
        <v>5</v>
      </c>
      <c r="P81" s="25"/>
      <c r="Q81" s="44">
        <v>43</v>
      </c>
      <c r="R81" s="25"/>
      <c r="S81" s="45">
        <f t="shared" si="2"/>
        <v>56</v>
      </c>
      <c r="T81" s="46">
        <v>1200</v>
      </c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256" ht="12.75">
      <c r="A82" s="25">
        <f t="shared" si="3"/>
        <v>75</v>
      </c>
      <c r="B82" s="18" t="s">
        <v>314</v>
      </c>
      <c r="C82" s="19" t="s">
        <v>315</v>
      </c>
      <c r="D82" s="19" t="s">
        <v>316</v>
      </c>
      <c r="E82" s="19" t="s">
        <v>112</v>
      </c>
      <c r="F82" s="20" t="s">
        <v>317</v>
      </c>
      <c r="G82" s="19">
        <v>3</v>
      </c>
      <c r="H82" s="19">
        <v>1</v>
      </c>
      <c r="I82" s="20" t="s">
        <v>28</v>
      </c>
      <c r="J82" s="19">
        <v>5</v>
      </c>
      <c r="K82" s="19">
        <v>4</v>
      </c>
      <c r="L82" s="19"/>
      <c r="M82" s="19"/>
      <c r="N82" s="19"/>
      <c r="O82" s="19">
        <v>5</v>
      </c>
      <c r="P82" s="19"/>
      <c r="Q82" s="19">
        <v>42</v>
      </c>
      <c r="R82" s="19"/>
      <c r="S82" s="21">
        <f t="shared" si="2"/>
        <v>56</v>
      </c>
      <c r="T82" s="22">
        <v>1200</v>
      </c>
      <c r="U82" s="22"/>
      <c r="V82" s="22"/>
      <c r="W82" s="22"/>
      <c r="X82" s="22"/>
      <c r="Y82" s="22"/>
      <c r="Z82" s="19"/>
      <c r="AA82" s="19"/>
      <c r="AB82" s="19"/>
      <c r="AC82" s="19"/>
      <c r="AD82" s="19"/>
      <c r="AE82" s="19"/>
      <c r="AF82" s="19"/>
      <c r="AG82" s="19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s="81" customFormat="1" ht="12.75">
      <c r="A83" s="25">
        <f t="shared" si="3"/>
        <v>76</v>
      </c>
      <c r="B83" s="51" t="s">
        <v>318</v>
      </c>
      <c r="C83" s="51" t="s">
        <v>319</v>
      </c>
      <c r="D83" s="51" t="s">
        <v>320</v>
      </c>
      <c r="E83" s="51" t="s">
        <v>112</v>
      </c>
      <c r="F83" s="52" t="s">
        <v>321</v>
      </c>
      <c r="G83" s="52">
        <v>1</v>
      </c>
      <c r="H83" s="52">
        <v>1</v>
      </c>
      <c r="I83" s="53" t="s">
        <v>322</v>
      </c>
      <c r="J83" s="29">
        <v>7</v>
      </c>
      <c r="K83" s="29">
        <v>5</v>
      </c>
      <c r="L83" s="29"/>
      <c r="M83" s="29"/>
      <c r="N83" s="29"/>
      <c r="O83" s="29">
        <v>5</v>
      </c>
      <c r="P83" s="29"/>
      <c r="Q83" s="29">
        <v>38</v>
      </c>
      <c r="R83" s="29"/>
      <c r="S83" s="45">
        <f t="shared" si="2"/>
        <v>55</v>
      </c>
      <c r="T83" s="31">
        <v>800</v>
      </c>
      <c r="U83" s="31"/>
      <c r="V83" s="31"/>
      <c r="W83" s="31"/>
      <c r="X83" s="31"/>
      <c r="Y83" s="31"/>
      <c r="Z83" s="15"/>
      <c r="AA83" s="15"/>
      <c r="AB83" s="15"/>
      <c r="AC83" s="15"/>
      <c r="AD83" s="15"/>
      <c r="AE83" s="15"/>
      <c r="AF83" s="15"/>
      <c r="AG83" s="15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23" customFormat="1" ht="38.25">
      <c r="A84" s="25">
        <f t="shared" si="3"/>
        <v>77</v>
      </c>
      <c r="B84" s="82" t="s">
        <v>323</v>
      </c>
      <c r="C84" s="83" t="s">
        <v>324</v>
      </c>
      <c r="D84" s="83" t="s">
        <v>325</v>
      </c>
      <c r="E84" s="83" t="s">
        <v>112</v>
      </c>
      <c r="F84" s="42" t="s">
        <v>108</v>
      </c>
      <c r="G84" s="84">
        <v>2</v>
      </c>
      <c r="H84" s="84">
        <v>1</v>
      </c>
      <c r="I84" s="85" t="s">
        <v>326</v>
      </c>
      <c r="J84" s="41">
        <v>5</v>
      </c>
      <c r="K84" s="41">
        <v>4</v>
      </c>
      <c r="L84" s="41"/>
      <c r="M84" s="41"/>
      <c r="N84" s="41"/>
      <c r="O84" s="41">
        <v>2</v>
      </c>
      <c r="P84" s="41"/>
      <c r="Q84" s="86">
        <v>44</v>
      </c>
      <c r="R84" s="41"/>
      <c r="S84" s="45">
        <f t="shared" si="2"/>
        <v>55</v>
      </c>
      <c r="T84" s="46">
        <v>1200</v>
      </c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68"/>
      <c r="EO84" s="68"/>
      <c r="EP84" s="68"/>
      <c r="EQ84" s="68"/>
      <c r="ER84" s="68"/>
      <c r="ES84" s="68"/>
      <c r="ET84" s="68"/>
      <c r="EU84" s="68"/>
      <c r="EV84" s="68"/>
      <c r="EW84" s="68"/>
      <c r="EX84" s="68"/>
      <c r="EY84" s="68"/>
      <c r="EZ84" s="68"/>
      <c r="FA84" s="68"/>
      <c r="FB84" s="68"/>
      <c r="FC84" s="68"/>
      <c r="FD84" s="68"/>
      <c r="FE84" s="68"/>
      <c r="FF84" s="68"/>
      <c r="FG84" s="68"/>
      <c r="FH84" s="47"/>
      <c r="FI84" s="47"/>
      <c r="FJ84" s="47"/>
      <c r="FK84" s="47"/>
      <c r="FL84" s="47"/>
      <c r="FM84" s="47"/>
      <c r="FN84" s="47"/>
      <c r="FO84" s="47"/>
      <c r="FP84" s="47"/>
      <c r="FQ84" s="47"/>
      <c r="FR84" s="47"/>
      <c r="FS84" s="47"/>
      <c r="FT84" s="47"/>
      <c r="FU84" s="47"/>
      <c r="FV84" s="47"/>
      <c r="FW84" s="47"/>
      <c r="FX84" s="47"/>
      <c r="FY84" s="47"/>
      <c r="FZ84" s="47"/>
      <c r="GA84" s="47"/>
      <c r="GB84" s="47"/>
      <c r="GC84" s="47"/>
      <c r="GD84" s="47"/>
      <c r="GE84" s="47"/>
      <c r="GF84" s="47"/>
      <c r="GG84" s="47"/>
      <c r="GH84" s="47"/>
      <c r="GI84" s="47"/>
      <c r="GJ84" s="47"/>
      <c r="GK84" s="47"/>
      <c r="GL84" s="47"/>
      <c r="GM84" s="47"/>
      <c r="GN84" s="47"/>
      <c r="GO84" s="47"/>
      <c r="GP84" s="47"/>
      <c r="GQ84" s="47"/>
      <c r="GR84" s="47"/>
      <c r="GS84" s="47"/>
      <c r="GT84" s="47"/>
      <c r="GU84" s="47"/>
      <c r="GV84" s="47"/>
      <c r="GW84" s="47"/>
      <c r="GX84" s="47"/>
      <c r="GY84" s="47"/>
      <c r="GZ84" s="47"/>
      <c r="HA84" s="47"/>
      <c r="HB84" s="47"/>
      <c r="HC84" s="47"/>
      <c r="HD84" s="47"/>
      <c r="HE84" s="47"/>
      <c r="HF84" s="47"/>
      <c r="HG84" s="47"/>
      <c r="HH84" s="47"/>
      <c r="HI84" s="47"/>
      <c r="HJ84" s="47"/>
      <c r="HK84" s="47"/>
      <c r="HL84" s="47"/>
      <c r="HM84" s="47"/>
      <c r="HN84" s="47"/>
      <c r="HO84" s="47"/>
      <c r="HP84" s="47"/>
      <c r="HQ84" s="47"/>
      <c r="HR84" s="47"/>
      <c r="HS84" s="47"/>
      <c r="HT84" s="47"/>
      <c r="HU84" s="47"/>
      <c r="HV84" s="47"/>
      <c r="HW84" s="81"/>
      <c r="HX84" s="81"/>
      <c r="HY84" s="81"/>
      <c r="HZ84" s="81"/>
      <c r="IA84" s="81"/>
      <c r="IB84" s="81"/>
      <c r="IC84" s="81"/>
      <c r="ID84" s="81"/>
      <c r="IE84" s="81"/>
      <c r="IF84" s="81"/>
      <c r="IG84" s="81"/>
      <c r="IH84" s="81"/>
      <c r="II84" s="81"/>
      <c r="IJ84" s="81"/>
      <c r="IK84" s="81"/>
      <c r="IL84" s="81"/>
      <c r="IM84" s="81"/>
      <c r="IN84" s="81"/>
      <c r="IO84" s="81"/>
      <c r="IP84" s="81"/>
      <c r="IQ84" s="81"/>
      <c r="IR84" s="81"/>
      <c r="IS84" s="81"/>
      <c r="IT84" s="81"/>
      <c r="IU84" s="81"/>
      <c r="IV84" s="81"/>
    </row>
    <row r="85" spans="1:230" s="23" customFormat="1" ht="12.75">
      <c r="A85" s="25">
        <f t="shared" si="3"/>
        <v>78</v>
      </c>
      <c r="B85" s="69" t="s">
        <v>293</v>
      </c>
      <c r="C85" s="69" t="s">
        <v>207</v>
      </c>
      <c r="D85" s="69" t="s">
        <v>294</v>
      </c>
      <c r="E85" s="69" t="s">
        <v>112</v>
      </c>
      <c r="F85" s="70" t="s">
        <v>327</v>
      </c>
      <c r="G85" s="70">
        <v>2</v>
      </c>
      <c r="H85" s="70">
        <v>1</v>
      </c>
      <c r="I85" s="71" t="s">
        <v>328</v>
      </c>
      <c r="J85" s="74">
        <v>5</v>
      </c>
      <c r="K85" s="74">
        <v>4</v>
      </c>
      <c r="L85" s="74"/>
      <c r="M85" s="74"/>
      <c r="N85" s="74"/>
      <c r="O85" s="74">
        <v>2</v>
      </c>
      <c r="P85" s="74"/>
      <c r="Q85" s="74">
        <v>44</v>
      </c>
      <c r="R85" s="74"/>
      <c r="S85" s="75">
        <f t="shared" si="2"/>
        <v>55</v>
      </c>
      <c r="T85" s="76">
        <v>1200</v>
      </c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78"/>
      <c r="CA85" s="78"/>
      <c r="CB85" s="78"/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8"/>
      <c r="CV85" s="78"/>
      <c r="CW85" s="78"/>
      <c r="CX85" s="78"/>
      <c r="CY85" s="78"/>
      <c r="CZ85" s="78"/>
      <c r="DA85" s="78"/>
      <c r="DB85" s="78"/>
      <c r="DC85" s="78"/>
      <c r="DD85" s="78"/>
      <c r="DE85" s="78"/>
      <c r="DF85" s="78"/>
      <c r="DG85" s="78"/>
      <c r="DH85" s="78"/>
      <c r="DI85" s="78"/>
      <c r="DJ85" s="78"/>
      <c r="DK85" s="78"/>
      <c r="DL85" s="78"/>
      <c r="DM85" s="78"/>
      <c r="DN85" s="78"/>
      <c r="DO85" s="78"/>
      <c r="DP85" s="78"/>
      <c r="DQ85" s="78"/>
      <c r="DR85" s="78"/>
      <c r="DS85" s="78"/>
      <c r="DT85" s="78"/>
      <c r="DU85" s="78"/>
      <c r="DV85" s="78"/>
      <c r="DW85" s="78"/>
      <c r="DX85" s="78"/>
      <c r="DY85" s="78"/>
      <c r="DZ85" s="78"/>
      <c r="EA85" s="78"/>
      <c r="EB85" s="78"/>
      <c r="EC85" s="78"/>
      <c r="ED85" s="78"/>
      <c r="EE85" s="78"/>
      <c r="EF85" s="78"/>
      <c r="EG85" s="78"/>
      <c r="EH85" s="78"/>
      <c r="EI85" s="78"/>
      <c r="EJ85" s="78"/>
      <c r="EK85" s="78"/>
      <c r="EL85" s="78"/>
      <c r="EM85" s="78"/>
      <c r="EN85" s="78"/>
      <c r="EO85" s="78"/>
      <c r="EP85" s="78"/>
      <c r="EQ85" s="78"/>
      <c r="ER85" s="78"/>
      <c r="ES85" s="78"/>
      <c r="ET85" s="78"/>
      <c r="EU85" s="78"/>
      <c r="EV85" s="78"/>
      <c r="EW85" s="78"/>
      <c r="EX85" s="78"/>
      <c r="EY85" s="78"/>
      <c r="EZ85" s="78"/>
      <c r="FA85" s="78"/>
      <c r="FB85" s="78"/>
      <c r="FC85" s="78"/>
      <c r="FD85" s="78"/>
      <c r="FE85" s="78"/>
      <c r="FF85" s="78"/>
      <c r="FG85" s="78"/>
      <c r="FH85" s="78"/>
      <c r="FI85" s="78"/>
      <c r="FJ85" s="78"/>
      <c r="FK85" s="78"/>
      <c r="FL85" s="78"/>
      <c r="FM85" s="78"/>
      <c r="FN85" s="78"/>
      <c r="FO85" s="78"/>
      <c r="FP85" s="78"/>
      <c r="FQ85" s="78"/>
      <c r="FR85" s="78"/>
      <c r="FS85" s="78"/>
      <c r="FT85" s="78"/>
      <c r="FU85" s="78"/>
      <c r="FV85" s="78"/>
      <c r="FW85" s="78"/>
      <c r="FX85" s="78"/>
      <c r="FY85" s="78"/>
      <c r="FZ85" s="78"/>
      <c r="GA85" s="78"/>
      <c r="GB85" s="78"/>
      <c r="GC85" s="78"/>
      <c r="GD85" s="78"/>
      <c r="GE85" s="78"/>
      <c r="GF85" s="78"/>
      <c r="GG85" s="78"/>
      <c r="GH85" s="78"/>
      <c r="GI85" s="78"/>
      <c r="GJ85" s="78"/>
      <c r="GK85" s="78"/>
      <c r="GL85" s="78"/>
      <c r="GM85" s="78"/>
      <c r="GN85" s="78"/>
      <c r="GO85" s="78"/>
      <c r="GP85" s="78"/>
      <c r="GQ85" s="78"/>
      <c r="GR85" s="78"/>
      <c r="GS85" s="78"/>
      <c r="GT85" s="78"/>
      <c r="GU85" s="78"/>
      <c r="GV85" s="78"/>
      <c r="GW85" s="78"/>
      <c r="GX85" s="78"/>
      <c r="GY85" s="78"/>
      <c r="GZ85" s="78"/>
      <c r="HA85" s="78"/>
      <c r="HB85" s="78"/>
      <c r="HC85" s="78"/>
      <c r="HD85" s="78"/>
      <c r="HE85" s="78"/>
      <c r="HF85" s="78"/>
      <c r="HG85" s="78"/>
      <c r="HH85" s="78"/>
      <c r="HI85" s="78"/>
      <c r="HJ85" s="78"/>
      <c r="HK85" s="78"/>
      <c r="HL85" s="78"/>
      <c r="HM85" s="78"/>
      <c r="HN85" s="78"/>
      <c r="HO85" s="78"/>
      <c r="HP85" s="78"/>
      <c r="HQ85" s="78"/>
      <c r="HR85" s="78"/>
      <c r="HS85" s="78"/>
      <c r="HT85" s="78"/>
      <c r="HU85" s="78"/>
      <c r="HV85" s="78"/>
    </row>
    <row r="86" spans="1:230" s="23" customFormat="1" ht="25.5">
      <c r="A86" s="25">
        <f t="shared" si="3"/>
        <v>79</v>
      </c>
      <c r="B86" s="51" t="s">
        <v>82</v>
      </c>
      <c r="C86" s="51" t="s">
        <v>329</v>
      </c>
      <c r="D86" s="51" t="s">
        <v>79</v>
      </c>
      <c r="E86" s="51" t="s">
        <v>112</v>
      </c>
      <c r="F86" s="52" t="s">
        <v>141</v>
      </c>
      <c r="G86" s="52">
        <v>2</v>
      </c>
      <c r="H86" s="52">
        <v>1</v>
      </c>
      <c r="I86" s="53" t="s">
        <v>330</v>
      </c>
      <c r="J86" s="88">
        <v>2</v>
      </c>
      <c r="K86" s="88">
        <v>4</v>
      </c>
      <c r="L86" s="88"/>
      <c r="M86" s="88"/>
      <c r="N86" s="88"/>
      <c r="O86" s="88">
        <v>5</v>
      </c>
      <c r="P86" s="88"/>
      <c r="Q86" s="88">
        <v>44</v>
      </c>
      <c r="R86" s="88"/>
      <c r="S86" s="30">
        <f t="shared" si="2"/>
        <v>55</v>
      </c>
      <c r="T86" s="89">
        <v>1200</v>
      </c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  <c r="DS86" s="56"/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6"/>
      <c r="EF86" s="56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6"/>
      <c r="ES86" s="56"/>
      <c r="ET86" s="56"/>
      <c r="EU86" s="56"/>
      <c r="EV86" s="56"/>
      <c r="EW86" s="56"/>
      <c r="EX86" s="56"/>
      <c r="EY86" s="56"/>
      <c r="EZ86" s="56"/>
      <c r="FA86" s="56"/>
      <c r="FB86" s="56"/>
      <c r="FC86" s="56"/>
      <c r="FD86" s="56"/>
      <c r="FE86" s="56"/>
      <c r="FF86" s="56"/>
      <c r="FG86" s="56"/>
      <c r="FH86" s="56"/>
      <c r="FI86" s="56"/>
      <c r="FJ86" s="56"/>
      <c r="FK86" s="56"/>
      <c r="FL86" s="56"/>
      <c r="FM86" s="56"/>
      <c r="FN86" s="56"/>
      <c r="FO86" s="56"/>
      <c r="FP86" s="56"/>
      <c r="FQ86" s="56"/>
      <c r="FR86" s="56"/>
      <c r="FS86" s="56"/>
      <c r="FT86" s="56"/>
      <c r="FU86" s="56"/>
      <c r="FV86" s="56"/>
      <c r="FW86" s="56"/>
      <c r="FX86" s="56"/>
      <c r="FY86" s="56"/>
      <c r="FZ86" s="56"/>
      <c r="GA86" s="56"/>
      <c r="GB86" s="56"/>
      <c r="GC86" s="56"/>
      <c r="GD86" s="56"/>
      <c r="GE86" s="56"/>
      <c r="GF86" s="56"/>
      <c r="GG86" s="56"/>
      <c r="GH86" s="56"/>
      <c r="GI86" s="56"/>
      <c r="GJ86" s="56"/>
      <c r="GK86" s="56"/>
      <c r="GL86" s="56"/>
      <c r="GM86" s="56"/>
      <c r="GN86" s="56"/>
      <c r="GO86" s="56"/>
      <c r="GP86" s="56"/>
      <c r="GQ86" s="56"/>
      <c r="GR86" s="56"/>
      <c r="GS86" s="56"/>
      <c r="GT86" s="56"/>
      <c r="GU86" s="56"/>
      <c r="GV86" s="56"/>
      <c r="GW86" s="56"/>
      <c r="GX86" s="56"/>
      <c r="GY86" s="56"/>
      <c r="GZ86" s="56"/>
      <c r="HA86" s="56"/>
      <c r="HB86" s="56"/>
      <c r="HC86" s="56"/>
      <c r="HD86" s="56"/>
      <c r="HE86" s="56"/>
      <c r="HF86" s="56"/>
      <c r="HG86" s="56"/>
      <c r="HH86" s="56"/>
      <c r="HI86" s="56"/>
      <c r="HJ86" s="56"/>
      <c r="HK86" s="56"/>
      <c r="HL86" s="56"/>
      <c r="HM86" s="56"/>
      <c r="HN86" s="56"/>
      <c r="HO86" s="56"/>
      <c r="HP86" s="56"/>
      <c r="HQ86" s="56"/>
      <c r="HR86" s="56"/>
      <c r="HS86" s="56"/>
      <c r="HT86" s="56"/>
      <c r="HU86" s="56"/>
      <c r="HV86" s="56"/>
    </row>
    <row r="87" spans="1:256" ht="25.5">
      <c r="A87" s="25">
        <f t="shared" si="3"/>
        <v>80</v>
      </c>
      <c r="B87" s="26" t="s">
        <v>331</v>
      </c>
      <c r="C87" s="27" t="s">
        <v>188</v>
      </c>
      <c r="D87" s="27" t="s">
        <v>332</v>
      </c>
      <c r="E87" s="27" t="s">
        <v>112</v>
      </c>
      <c r="F87" s="65" t="s">
        <v>333</v>
      </c>
      <c r="G87" s="28">
        <v>4</v>
      </c>
      <c r="H87" s="28">
        <v>1</v>
      </c>
      <c r="I87" s="65" t="s">
        <v>334</v>
      </c>
      <c r="J87" s="35">
        <v>2</v>
      </c>
      <c r="K87" s="35">
        <v>3</v>
      </c>
      <c r="L87" s="35"/>
      <c r="M87" s="35"/>
      <c r="N87" s="35"/>
      <c r="O87" s="35"/>
      <c r="P87" s="35"/>
      <c r="Q87" s="90">
        <f>43+6.5</f>
        <v>49.5</v>
      </c>
      <c r="R87" s="35"/>
      <c r="S87" s="21">
        <f t="shared" si="2"/>
        <v>54.5</v>
      </c>
      <c r="T87" s="22">
        <v>1200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s="1" customFormat="1" ht="25.5">
      <c r="A88" s="25">
        <f t="shared" si="3"/>
        <v>81</v>
      </c>
      <c r="B88" s="69" t="s">
        <v>335</v>
      </c>
      <c r="C88" s="69" t="s">
        <v>336</v>
      </c>
      <c r="D88" s="69" t="s">
        <v>337</v>
      </c>
      <c r="E88" s="69" t="s">
        <v>112</v>
      </c>
      <c r="F88" s="70" t="s">
        <v>338</v>
      </c>
      <c r="G88" s="70">
        <v>1</v>
      </c>
      <c r="H88" s="70">
        <v>1</v>
      </c>
      <c r="I88" s="71" t="s">
        <v>301</v>
      </c>
      <c r="J88" s="70">
        <v>7</v>
      </c>
      <c r="K88" s="70">
        <v>4</v>
      </c>
      <c r="L88" s="70"/>
      <c r="M88" s="70"/>
      <c r="N88" s="70"/>
      <c r="O88" s="70">
        <v>2</v>
      </c>
      <c r="P88" s="70"/>
      <c r="Q88" s="70">
        <v>41</v>
      </c>
      <c r="R88" s="70"/>
      <c r="S88" s="21">
        <f t="shared" si="2"/>
        <v>54</v>
      </c>
      <c r="T88" s="72">
        <v>800</v>
      </c>
      <c r="U88" s="72"/>
      <c r="V88" s="72"/>
      <c r="W88" s="72"/>
      <c r="X88" s="72"/>
      <c r="Y88" s="72"/>
      <c r="Z88" s="73"/>
      <c r="AA88" s="73"/>
      <c r="AB88" s="73"/>
      <c r="AC88" s="73"/>
      <c r="AD88" s="73"/>
      <c r="AE88" s="73"/>
      <c r="AF88" s="73"/>
      <c r="AG88" s="73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33" s="23" customFormat="1" ht="38.25">
      <c r="A89" s="25">
        <f t="shared" si="3"/>
        <v>82</v>
      </c>
      <c r="B89" s="18" t="s">
        <v>339</v>
      </c>
      <c r="C89" s="19" t="s">
        <v>102</v>
      </c>
      <c r="D89" s="19" t="s">
        <v>189</v>
      </c>
      <c r="E89" s="19" t="s">
        <v>112</v>
      </c>
      <c r="F89" s="20" t="s">
        <v>340</v>
      </c>
      <c r="G89" s="19">
        <v>3</v>
      </c>
      <c r="H89" s="19">
        <v>1</v>
      </c>
      <c r="I89" s="20" t="s">
        <v>341</v>
      </c>
      <c r="J89" s="19">
        <v>7</v>
      </c>
      <c r="K89" s="19">
        <v>3</v>
      </c>
      <c r="L89" s="19"/>
      <c r="M89" s="19"/>
      <c r="N89" s="19"/>
      <c r="O89" s="19"/>
      <c r="P89" s="19"/>
      <c r="Q89" s="19">
        <v>44</v>
      </c>
      <c r="R89" s="19"/>
      <c r="S89" s="21">
        <f t="shared" si="2"/>
        <v>54</v>
      </c>
      <c r="T89" s="22">
        <v>1200</v>
      </c>
      <c r="U89" s="22"/>
      <c r="V89" s="22"/>
      <c r="W89" s="22"/>
      <c r="X89" s="22"/>
      <c r="Y89" s="22"/>
      <c r="Z89" s="19"/>
      <c r="AA89" s="19"/>
      <c r="AB89" s="19"/>
      <c r="AC89" s="19"/>
      <c r="AD89" s="19"/>
      <c r="AE89" s="19"/>
      <c r="AF89" s="19"/>
      <c r="AG89" s="19"/>
    </row>
    <row r="90" spans="1:230" s="24" customFormat="1" ht="48" customHeight="1">
      <c r="A90" s="25">
        <f t="shared" si="3"/>
        <v>83</v>
      </c>
      <c r="B90" s="18" t="s">
        <v>273</v>
      </c>
      <c r="C90" s="19" t="s">
        <v>342</v>
      </c>
      <c r="D90" s="19" t="s">
        <v>343</v>
      </c>
      <c r="E90" s="19" t="s">
        <v>112</v>
      </c>
      <c r="F90" s="20" t="s">
        <v>344</v>
      </c>
      <c r="G90" s="19">
        <v>3</v>
      </c>
      <c r="H90" s="19">
        <v>1</v>
      </c>
      <c r="I90" s="20" t="s">
        <v>124</v>
      </c>
      <c r="J90" s="19">
        <v>7</v>
      </c>
      <c r="K90" s="19">
        <v>3</v>
      </c>
      <c r="L90" s="19"/>
      <c r="M90" s="19"/>
      <c r="N90" s="19"/>
      <c r="O90" s="19"/>
      <c r="P90" s="19"/>
      <c r="Q90" s="19">
        <v>44</v>
      </c>
      <c r="R90" s="19"/>
      <c r="S90" s="21">
        <f t="shared" si="2"/>
        <v>54</v>
      </c>
      <c r="T90" s="22">
        <v>1200</v>
      </c>
      <c r="U90" s="22"/>
      <c r="V90" s="22"/>
      <c r="W90" s="22"/>
      <c r="X90" s="22"/>
      <c r="Y90" s="22"/>
      <c r="Z90" s="19"/>
      <c r="AA90" s="19"/>
      <c r="AB90" s="19"/>
      <c r="AC90" s="19"/>
      <c r="AD90" s="19"/>
      <c r="AE90" s="19"/>
      <c r="AF90" s="19"/>
      <c r="AG90" s="19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</row>
    <row r="91" spans="1:256" s="23" customFormat="1" ht="25.5">
      <c r="A91" s="25">
        <f t="shared" si="3"/>
        <v>84</v>
      </c>
      <c r="B91" s="41" t="s">
        <v>345</v>
      </c>
      <c r="C91" s="41" t="s">
        <v>346</v>
      </c>
      <c r="D91" s="41" t="s">
        <v>140</v>
      </c>
      <c r="E91" s="41" t="s">
        <v>112</v>
      </c>
      <c r="F91" s="43" t="s">
        <v>200</v>
      </c>
      <c r="G91" s="43">
        <v>3</v>
      </c>
      <c r="H91" s="91">
        <v>1</v>
      </c>
      <c r="I91" s="42" t="s">
        <v>347</v>
      </c>
      <c r="J91" s="25">
        <v>7</v>
      </c>
      <c r="K91" s="25">
        <v>3</v>
      </c>
      <c r="L91" s="25"/>
      <c r="M91" s="25"/>
      <c r="N91" s="25"/>
      <c r="O91" s="44"/>
      <c r="P91" s="44"/>
      <c r="Q91" s="25">
        <v>44</v>
      </c>
      <c r="R91" s="25"/>
      <c r="S91" s="21">
        <f t="shared" si="2"/>
        <v>54</v>
      </c>
      <c r="T91" s="92">
        <v>1200</v>
      </c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68"/>
      <c r="EO91" s="68"/>
      <c r="EP91" s="68"/>
      <c r="EQ91" s="68"/>
      <c r="ER91" s="68"/>
      <c r="ES91" s="68"/>
      <c r="ET91" s="68"/>
      <c r="EU91" s="68"/>
      <c r="EV91" s="68"/>
      <c r="EW91" s="68"/>
      <c r="EX91" s="68"/>
      <c r="EY91" s="68"/>
      <c r="EZ91" s="68"/>
      <c r="FA91" s="68"/>
      <c r="FB91" s="68"/>
      <c r="FC91" s="68"/>
      <c r="FD91" s="68"/>
      <c r="FE91" s="68"/>
      <c r="FF91" s="68"/>
      <c r="FG91" s="68"/>
      <c r="FH91" s="68"/>
      <c r="FI91" s="68"/>
      <c r="FJ91" s="68"/>
      <c r="FK91" s="68"/>
      <c r="FL91" s="68"/>
      <c r="FM91" s="68"/>
      <c r="FN91" s="68"/>
      <c r="FO91" s="68"/>
      <c r="FP91" s="68"/>
      <c r="FQ91" s="68"/>
      <c r="FR91" s="68"/>
      <c r="FS91" s="68"/>
      <c r="FT91" s="68"/>
      <c r="FU91" s="68"/>
      <c r="FV91" s="68"/>
      <c r="FW91" s="68"/>
      <c r="FX91" s="68"/>
      <c r="FY91" s="68"/>
      <c r="FZ91" s="68"/>
      <c r="GA91" s="68"/>
      <c r="GB91" s="68"/>
      <c r="GC91" s="68"/>
      <c r="GD91" s="68"/>
      <c r="GE91" s="68"/>
      <c r="GF91" s="68"/>
      <c r="GG91" s="68"/>
      <c r="GH91" s="68"/>
      <c r="GI91" s="68"/>
      <c r="GJ91" s="68"/>
      <c r="GK91" s="68"/>
      <c r="GL91" s="68"/>
      <c r="GM91" s="68"/>
      <c r="GN91" s="68"/>
      <c r="GO91" s="68"/>
      <c r="GP91" s="68"/>
      <c r="GQ91" s="68"/>
      <c r="GR91" s="68"/>
      <c r="GS91" s="68"/>
      <c r="GT91" s="68"/>
      <c r="GU91" s="68"/>
      <c r="GV91" s="68"/>
      <c r="GW91" s="68"/>
      <c r="GX91" s="68"/>
      <c r="GY91" s="68"/>
      <c r="GZ91" s="68"/>
      <c r="HA91" s="68"/>
      <c r="HB91" s="68"/>
      <c r="HC91" s="68"/>
      <c r="HD91" s="68"/>
      <c r="HE91" s="68"/>
      <c r="HF91" s="68"/>
      <c r="HG91" s="68"/>
      <c r="HH91" s="68"/>
      <c r="HI91" s="68"/>
      <c r="HJ91" s="68"/>
      <c r="HK91" s="68"/>
      <c r="HL91" s="68"/>
      <c r="HM91" s="68"/>
      <c r="HN91" s="68"/>
      <c r="HO91" s="68"/>
      <c r="HP91" s="68"/>
      <c r="HQ91" s="68"/>
      <c r="HR91" s="68"/>
      <c r="HS91" s="68"/>
      <c r="HT91" s="68"/>
      <c r="HU91" s="68"/>
      <c r="HV91" s="68"/>
      <c r="HW91" s="93"/>
      <c r="HX91" s="93"/>
      <c r="HY91" s="93"/>
      <c r="HZ91" s="93"/>
      <c r="IA91" s="93"/>
      <c r="IB91" s="93"/>
      <c r="IC91" s="93"/>
      <c r="ID91" s="93"/>
      <c r="IE91" s="93"/>
      <c r="IF91" s="93"/>
      <c r="IG91" s="93"/>
      <c r="IH91" s="93"/>
      <c r="II91" s="93"/>
      <c r="IJ91" s="93"/>
      <c r="IK91" s="93"/>
      <c r="IL91" s="93"/>
      <c r="IM91" s="93"/>
      <c r="IN91" s="93"/>
      <c r="IO91" s="93"/>
      <c r="IP91" s="93"/>
      <c r="IQ91" s="93"/>
      <c r="IR91" s="93"/>
      <c r="IS91" s="93"/>
      <c r="IT91" s="93"/>
      <c r="IU91" s="93"/>
      <c r="IV91" s="93"/>
    </row>
    <row r="92" spans="1:256" s="32" customFormat="1" ht="12.75" customHeight="1">
      <c r="A92" s="25">
        <f t="shared" si="3"/>
        <v>85</v>
      </c>
      <c r="B92" s="51" t="s">
        <v>348</v>
      </c>
      <c r="C92" s="51" t="s">
        <v>349</v>
      </c>
      <c r="D92" s="51" t="s">
        <v>350</v>
      </c>
      <c r="E92" s="51" t="s">
        <v>85</v>
      </c>
      <c r="F92" s="52" t="s">
        <v>48</v>
      </c>
      <c r="G92" s="52">
        <v>1</v>
      </c>
      <c r="H92" s="52">
        <v>1</v>
      </c>
      <c r="I92" s="20" t="s">
        <v>351</v>
      </c>
      <c r="J92" s="29">
        <v>7</v>
      </c>
      <c r="K92" s="29">
        <v>2</v>
      </c>
      <c r="L92" s="29"/>
      <c r="M92" s="29"/>
      <c r="N92" s="29"/>
      <c r="O92" s="29"/>
      <c r="P92" s="29"/>
      <c r="Q92" s="29">
        <v>43</v>
      </c>
      <c r="R92" s="29">
        <v>2</v>
      </c>
      <c r="S92" s="21">
        <f aca="true" t="shared" si="4" ref="S92:S114">SUM(J92:R92)</f>
        <v>54</v>
      </c>
      <c r="T92" s="31">
        <v>800</v>
      </c>
      <c r="U92" s="31"/>
      <c r="V92" s="31"/>
      <c r="W92" s="31"/>
      <c r="X92" s="31"/>
      <c r="Y92" s="31"/>
      <c r="Z92" s="15"/>
      <c r="AA92" s="15"/>
      <c r="AB92" s="15"/>
      <c r="AC92" s="15"/>
      <c r="AD92" s="15"/>
      <c r="AE92" s="15"/>
      <c r="AF92" s="15"/>
      <c r="AG92" s="15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1"/>
      <c r="HX92" s="1"/>
      <c r="HY92" s="1"/>
      <c r="HZ92" s="1"/>
      <c r="IA92" s="1"/>
      <c r="IB92" s="1"/>
      <c r="IC92" s="1"/>
      <c r="ID92" s="1"/>
      <c r="IE92" s="1"/>
      <c r="IF92" s="1"/>
      <c r="IG92" s="1"/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s="93" customFormat="1" ht="27.75" customHeight="1">
      <c r="A93" s="25">
        <f t="shared" si="3"/>
        <v>86</v>
      </c>
      <c r="B93" s="48" t="s">
        <v>250</v>
      </c>
      <c r="C93" s="35" t="s">
        <v>64</v>
      </c>
      <c r="D93" s="35" t="s">
        <v>352</v>
      </c>
      <c r="E93" s="35" t="s">
        <v>112</v>
      </c>
      <c r="F93" s="20" t="s">
        <v>353</v>
      </c>
      <c r="G93" s="34">
        <v>2</v>
      </c>
      <c r="H93" s="34">
        <v>1</v>
      </c>
      <c r="I93" s="20" t="s">
        <v>354</v>
      </c>
      <c r="J93" s="19">
        <v>7</v>
      </c>
      <c r="K93" s="19">
        <v>4</v>
      </c>
      <c r="L93" s="19"/>
      <c r="M93" s="19"/>
      <c r="N93" s="19"/>
      <c r="O93" s="19"/>
      <c r="P93" s="19"/>
      <c r="Q93" s="49">
        <v>43</v>
      </c>
      <c r="R93" s="19"/>
      <c r="S93" s="21">
        <f t="shared" si="4"/>
        <v>54</v>
      </c>
      <c r="T93" s="22">
        <v>1200</v>
      </c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30" s="32" customFormat="1" ht="12.75">
      <c r="A94" s="25">
        <f t="shared" si="3"/>
        <v>87</v>
      </c>
      <c r="B94" s="18" t="s">
        <v>355</v>
      </c>
      <c r="C94" s="19" t="s">
        <v>356</v>
      </c>
      <c r="D94" s="19" t="s">
        <v>308</v>
      </c>
      <c r="E94" s="19" t="s">
        <v>112</v>
      </c>
      <c r="F94" s="20" t="s">
        <v>357</v>
      </c>
      <c r="G94" s="19">
        <v>3</v>
      </c>
      <c r="H94" s="19">
        <v>1</v>
      </c>
      <c r="I94" s="20" t="s">
        <v>156</v>
      </c>
      <c r="J94" s="19">
        <v>7</v>
      </c>
      <c r="K94" s="19">
        <v>4</v>
      </c>
      <c r="L94" s="19"/>
      <c r="M94" s="19"/>
      <c r="N94" s="19"/>
      <c r="O94" s="19"/>
      <c r="P94" s="19"/>
      <c r="Q94" s="19">
        <v>43</v>
      </c>
      <c r="R94" s="19"/>
      <c r="S94" s="21">
        <f t="shared" si="4"/>
        <v>54</v>
      </c>
      <c r="T94" s="22">
        <v>1200</v>
      </c>
      <c r="U94" s="22"/>
      <c r="V94" s="22"/>
      <c r="W94" s="22"/>
      <c r="X94" s="22"/>
      <c r="Y94" s="22"/>
      <c r="Z94" s="19"/>
      <c r="AA94" s="19"/>
      <c r="AB94" s="19"/>
      <c r="AC94" s="19"/>
      <c r="AD94" s="19"/>
      <c r="AE94" s="19"/>
      <c r="AF94" s="19"/>
      <c r="AG94" s="19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</row>
    <row r="95" spans="1:256" s="23" customFormat="1" ht="25.5">
      <c r="A95" s="25">
        <f t="shared" si="3"/>
        <v>88</v>
      </c>
      <c r="B95" s="18" t="s">
        <v>82</v>
      </c>
      <c r="C95" s="19" t="s">
        <v>46</v>
      </c>
      <c r="D95" s="19" t="s">
        <v>298</v>
      </c>
      <c r="E95" s="19" t="s">
        <v>112</v>
      </c>
      <c r="F95" s="20" t="s">
        <v>90</v>
      </c>
      <c r="G95" s="19">
        <v>2</v>
      </c>
      <c r="H95" s="19">
        <v>1</v>
      </c>
      <c r="I95" s="20" t="s">
        <v>358</v>
      </c>
      <c r="J95" s="19">
        <v>5</v>
      </c>
      <c r="K95" s="19">
        <v>3</v>
      </c>
      <c r="L95" s="19"/>
      <c r="M95" s="19"/>
      <c r="N95" s="19"/>
      <c r="O95" s="19">
        <v>2</v>
      </c>
      <c r="P95" s="19"/>
      <c r="Q95" s="19">
        <v>44</v>
      </c>
      <c r="R95" s="19"/>
      <c r="S95" s="21">
        <f t="shared" si="4"/>
        <v>54</v>
      </c>
      <c r="T95" s="22">
        <v>1200</v>
      </c>
      <c r="U95" s="22"/>
      <c r="V95" s="22"/>
      <c r="W95" s="22"/>
      <c r="X95" s="22"/>
      <c r="Y95" s="22"/>
      <c r="Z95" s="19"/>
      <c r="AA95" s="19"/>
      <c r="AB95" s="19"/>
      <c r="AC95" s="19"/>
      <c r="AD95" s="19"/>
      <c r="AE95" s="19"/>
      <c r="AF95" s="19"/>
      <c r="AG95" s="19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  <c r="IP95" s="32"/>
      <c r="IQ95" s="32"/>
      <c r="IR95" s="32"/>
      <c r="IS95" s="32"/>
      <c r="IT95" s="32"/>
      <c r="IU95" s="32"/>
      <c r="IV95" s="32"/>
    </row>
    <row r="96" spans="1:163" s="23" customFormat="1" ht="12.75">
      <c r="A96" s="25">
        <f t="shared" si="3"/>
        <v>89</v>
      </c>
      <c r="B96" s="26" t="s">
        <v>359</v>
      </c>
      <c r="C96" s="27" t="s">
        <v>360</v>
      </c>
      <c r="D96" s="27" t="s">
        <v>98</v>
      </c>
      <c r="E96" s="27" t="s">
        <v>112</v>
      </c>
      <c r="F96" s="20" t="s">
        <v>361</v>
      </c>
      <c r="G96" s="28">
        <v>2</v>
      </c>
      <c r="H96" s="28">
        <v>1</v>
      </c>
      <c r="I96" s="65" t="s">
        <v>134</v>
      </c>
      <c r="J96" s="35">
        <v>5</v>
      </c>
      <c r="K96" s="35">
        <v>4</v>
      </c>
      <c r="L96" s="35"/>
      <c r="M96" s="35"/>
      <c r="N96" s="35"/>
      <c r="O96" s="35">
        <v>2</v>
      </c>
      <c r="P96" s="35"/>
      <c r="Q96" s="36">
        <v>43</v>
      </c>
      <c r="R96" s="35"/>
      <c r="S96" s="21">
        <f t="shared" si="4"/>
        <v>54</v>
      </c>
      <c r="T96" s="22">
        <v>1200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</row>
    <row r="97" spans="1:256" s="68" customFormat="1" ht="38.25">
      <c r="A97" s="25">
        <f t="shared" si="3"/>
        <v>90</v>
      </c>
      <c r="B97" s="26" t="s">
        <v>362</v>
      </c>
      <c r="C97" s="27" t="s">
        <v>207</v>
      </c>
      <c r="D97" s="27" t="s">
        <v>352</v>
      </c>
      <c r="E97" s="35" t="s">
        <v>112</v>
      </c>
      <c r="F97" s="20" t="s">
        <v>167</v>
      </c>
      <c r="G97" s="28">
        <v>2</v>
      </c>
      <c r="H97" s="28">
        <v>1</v>
      </c>
      <c r="I97" s="65" t="s">
        <v>363</v>
      </c>
      <c r="J97" s="35">
        <v>7</v>
      </c>
      <c r="K97" s="35">
        <v>3</v>
      </c>
      <c r="L97" s="35"/>
      <c r="M97" s="35"/>
      <c r="N97" s="35"/>
      <c r="O97" s="35">
        <v>2</v>
      </c>
      <c r="P97" s="35"/>
      <c r="Q97" s="49">
        <v>41</v>
      </c>
      <c r="R97" s="35"/>
      <c r="S97" s="21">
        <f t="shared" si="4"/>
        <v>53</v>
      </c>
      <c r="T97" s="22">
        <v>1200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s="56" customFormat="1" ht="31.5" customHeight="1">
      <c r="A98" s="25">
        <f t="shared" si="3"/>
        <v>91</v>
      </c>
      <c r="B98" s="18" t="s">
        <v>364</v>
      </c>
      <c r="C98" s="19" t="s">
        <v>336</v>
      </c>
      <c r="D98" s="19" t="s">
        <v>365</v>
      </c>
      <c r="E98" s="19" t="s">
        <v>112</v>
      </c>
      <c r="F98" s="20" t="s">
        <v>366</v>
      </c>
      <c r="G98" s="19">
        <v>3</v>
      </c>
      <c r="H98" s="19">
        <v>1</v>
      </c>
      <c r="I98" s="20" t="s">
        <v>261</v>
      </c>
      <c r="J98" s="19">
        <v>7</v>
      </c>
      <c r="K98" s="19">
        <v>2</v>
      </c>
      <c r="L98" s="19"/>
      <c r="M98" s="19"/>
      <c r="N98" s="19"/>
      <c r="O98" s="19"/>
      <c r="P98" s="19"/>
      <c r="Q98" s="19">
        <v>44</v>
      </c>
      <c r="R98" s="19"/>
      <c r="S98" s="21">
        <f t="shared" si="4"/>
        <v>53</v>
      </c>
      <c r="T98" s="22">
        <v>1200</v>
      </c>
      <c r="U98" s="22"/>
      <c r="V98" s="22"/>
      <c r="W98" s="22"/>
      <c r="X98" s="22"/>
      <c r="Y98" s="22"/>
      <c r="Z98" s="19"/>
      <c r="AA98" s="19"/>
      <c r="AB98" s="19"/>
      <c r="AC98" s="19"/>
      <c r="AD98" s="19"/>
      <c r="AE98" s="19"/>
      <c r="AF98" s="19"/>
      <c r="AG98" s="19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s="23" customFormat="1" ht="38.25">
      <c r="A99" s="25">
        <f t="shared" si="3"/>
        <v>92</v>
      </c>
      <c r="B99" s="33" t="s">
        <v>367</v>
      </c>
      <c r="C99" s="94" t="s">
        <v>368</v>
      </c>
      <c r="D99" s="94" t="s">
        <v>320</v>
      </c>
      <c r="E99" s="27" t="s">
        <v>112</v>
      </c>
      <c r="F99" s="65" t="s">
        <v>27</v>
      </c>
      <c r="G99" s="19">
        <v>3</v>
      </c>
      <c r="H99" s="19">
        <v>1</v>
      </c>
      <c r="I99" s="65" t="s">
        <v>369</v>
      </c>
      <c r="J99" s="19">
        <v>7</v>
      </c>
      <c r="K99" s="19">
        <v>3</v>
      </c>
      <c r="L99" s="19"/>
      <c r="M99" s="19"/>
      <c r="N99" s="19"/>
      <c r="O99" s="19"/>
      <c r="P99" s="19"/>
      <c r="Q99" s="49">
        <v>43</v>
      </c>
      <c r="R99" s="19"/>
      <c r="S99" s="21">
        <f t="shared" si="4"/>
        <v>53</v>
      </c>
      <c r="T99" s="22">
        <v>1200</v>
      </c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HW99" s="68"/>
      <c r="HX99" s="68"/>
      <c r="HY99" s="68"/>
      <c r="HZ99" s="68"/>
      <c r="IA99" s="68"/>
      <c r="IB99" s="68"/>
      <c r="IC99" s="68"/>
      <c r="ID99" s="68"/>
      <c r="IE99" s="68"/>
      <c r="IF99" s="68"/>
      <c r="IG99" s="68"/>
      <c r="IH99" s="68"/>
      <c r="II99" s="68"/>
      <c r="IJ99" s="68"/>
      <c r="IK99" s="68"/>
      <c r="IL99" s="68"/>
      <c r="IM99" s="68"/>
      <c r="IN99" s="68"/>
      <c r="IO99" s="68"/>
      <c r="IP99" s="68"/>
      <c r="IQ99" s="68"/>
      <c r="IR99" s="68"/>
      <c r="IS99" s="68"/>
      <c r="IT99" s="68"/>
      <c r="IU99" s="68"/>
      <c r="IV99" s="68"/>
    </row>
    <row r="100" spans="1:256" s="23" customFormat="1" ht="25.5">
      <c r="A100" s="25">
        <f t="shared" si="3"/>
        <v>93</v>
      </c>
      <c r="B100" s="26" t="s">
        <v>370</v>
      </c>
      <c r="C100" s="27" t="s">
        <v>371</v>
      </c>
      <c r="D100" s="27" t="s">
        <v>372</v>
      </c>
      <c r="E100" s="27" t="s">
        <v>112</v>
      </c>
      <c r="F100" s="20" t="s">
        <v>48</v>
      </c>
      <c r="G100" s="28">
        <v>2</v>
      </c>
      <c r="H100" s="28">
        <v>1</v>
      </c>
      <c r="I100" s="20" t="s">
        <v>373</v>
      </c>
      <c r="J100" s="20">
        <v>7</v>
      </c>
      <c r="K100" s="20">
        <v>3</v>
      </c>
      <c r="L100" s="20"/>
      <c r="M100" s="20"/>
      <c r="N100" s="20"/>
      <c r="O100" s="20"/>
      <c r="P100" s="20"/>
      <c r="Q100" s="20">
        <v>43</v>
      </c>
      <c r="R100" s="20"/>
      <c r="S100" s="21">
        <f t="shared" si="4"/>
        <v>53</v>
      </c>
      <c r="T100" s="95">
        <v>1200</v>
      </c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HW100" s="56"/>
      <c r="HX100" s="56"/>
      <c r="HY100" s="56"/>
      <c r="HZ100" s="56"/>
      <c r="IA100" s="56"/>
      <c r="IB100" s="56"/>
      <c r="IC100" s="56"/>
      <c r="ID100" s="56"/>
      <c r="IE100" s="56"/>
      <c r="IF100" s="56"/>
      <c r="IG100" s="56"/>
      <c r="IH100" s="56"/>
      <c r="II100" s="56"/>
      <c r="IJ100" s="56"/>
      <c r="IK100" s="56"/>
      <c r="IL100" s="56"/>
      <c r="IM100" s="56"/>
      <c r="IN100" s="56"/>
      <c r="IO100" s="56"/>
      <c r="IP100" s="56"/>
      <c r="IQ100" s="56"/>
      <c r="IR100" s="56"/>
      <c r="IS100" s="56"/>
      <c r="IT100" s="56"/>
      <c r="IU100" s="56"/>
      <c r="IV100" s="56"/>
    </row>
    <row r="101" spans="1:256" ht="25.5">
      <c r="A101" s="25">
        <f t="shared" si="3"/>
        <v>94</v>
      </c>
      <c r="B101" s="51" t="s">
        <v>278</v>
      </c>
      <c r="C101" s="51" t="s">
        <v>88</v>
      </c>
      <c r="D101" s="51" t="s">
        <v>52</v>
      </c>
      <c r="E101" s="51" t="s">
        <v>112</v>
      </c>
      <c r="F101" s="52" t="s">
        <v>374</v>
      </c>
      <c r="G101" s="52">
        <v>1</v>
      </c>
      <c r="H101" s="52">
        <v>1</v>
      </c>
      <c r="I101" s="20" t="s">
        <v>375</v>
      </c>
      <c r="J101" s="29">
        <v>7</v>
      </c>
      <c r="K101" s="29">
        <v>4</v>
      </c>
      <c r="L101" s="29"/>
      <c r="M101" s="29"/>
      <c r="N101" s="29"/>
      <c r="O101" s="29"/>
      <c r="P101" s="29"/>
      <c r="Q101" s="29">
        <v>42</v>
      </c>
      <c r="R101" s="29"/>
      <c r="S101" s="21">
        <f t="shared" si="4"/>
        <v>53</v>
      </c>
      <c r="T101" s="31">
        <v>800</v>
      </c>
      <c r="U101" s="31"/>
      <c r="V101" s="31"/>
      <c r="W101" s="31"/>
      <c r="X101" s="31"/>
      <c r="Y101" s="31"/>
      <c r="Z101" s="15"/>
      <c r="AA101" s="15"/>
      <c r="AB101" s="15"/>
      <c r="AC101" s="15"/>
      <c r="AD101" s="15"/>
      <c r="AE101" s="15"/>
      <c r="AF101" s="15"/>
      <c r="AG101" s="15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 s="24" customFormat="1" ht="38.25">
      <c r="A102" s="25">
        <f t="shared" si="3"/>
        <v>95</v>
      </c>
      <c r="B102" s="51" t="s">
        <v>376</v>
      </c>
      <c r="C102" s="51" t="s">
        <v>377</v>
      </c>
      <c r="D102" s="51" t="s">
        <v>378</v>
      </c>
      <c r="E102" s="51" t="s">
        <v>112</v>
      </c>
      <c r="F102" s="52" t="s">
        <v>200</v>
      </c>
      <c r="G102" s="52">
        <v>1</v>
      </c>
      <c r="H102" s="52">
        <v>1</v>
      </c>
      <c r="I102" s="20" t="s">
        <v>341</v>
      </c>
      <c r="J102" s="29">
        <v>5</v>
      </c>
      <c r="K102" s="29">
        <v>3</v>
      </c>
      <c r="L102" s="29"/>
      <c r="M102" s="29"/>
      <c r="N102" s="29"/>
      <c r="O102" s="29">
        <v>20</v>
      </c>
      <c r="P102" s="29"/>
      <c r="Q102" s="29">
        <v>25</v>
      </c>
      <c r="R102" s="29"/>
      <c r="S102" s="21">
        <f t="shared" si="4"/>
        <v>53</v>
      </c>
      <c r="T102" s="31">
        <v>800</v>
      </c>
      <c r="U102" s="31"/>
      <c r="V102" s="31"/>
      <c r="W102" s="31"/>
      <c r="X102" s="31"/>
      <c r="Y102" s="31"/>
      <c r="Z102" s="15"/>
      <c r="AA102" s="15"/>
      <c r="AB102" s="15"/>
      <c r="AC102" s="15"/>
      <c r="AD102" s="15"/>
      <c r="AE102" s="15"/>
      <c r="AF102" s="15"/>
      <c r="AG102" s="15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56" customFormat="1" ht="24" customHeight="1">
      <c r="A103" s="25">
        <f t="shared" si="3"/>
        <v>96</v>
      </c>
      <c r="B103" s="18" t="s">
        <v>379</v>
      </c>
      <c r="C103" s="19" t="s">
        <v>380</v>
      </c>
      <c r="D103" s="19" t="s">
        <v>298</v>
      </c>
      <c r="E103" s="19" t="s">
        <v>112</v>
      </c>
      <c r="F103" s="20" t="s">
        <v>344</v>
      </c>
      <c r="G103" s="19">
        <v>1</v>
      </c>
      <c r="H103" s="19">
        <v>2</v>
      </c>
      <c r="I103" s="20" t="s">
        <v>381</v>
      </c>
      <c r="J103" s="19">
        <v>5</v>
      </c>
      <c r="K103" s="19">
        <v>3</v>
      </c>
      <c r="L103" s="19"/>
      <c r="M103" s="19"/>
      <c r="N103" s="19"/>
      <c r="O103" s="19">
        <v>5</v>
      </c>
      <c r="P103" s="19"/>
      <c r="Q103" s="19">
        <f>33+7</f>
        <v>40</v>
      </c>
      <c r="R103" s="19"/>
      <c r="S103" s="21">
        <f t="shared" si="4"/>
        <v>53</v>
      </c>
      <c r="T103" s="22">
        <v>1200</v>
      </c>
      <c r="U103" s="22"/>
      <c r="V103" s="22"/>
      <c r="W103" s="22"/>
      <c r="X103" s="22"/>
      <c r="Y103" s="22"/>
      <c r="Z103" s="19"/>
      <c r="AA103" s="19"/>
      <c r="AB103" s="19"/>
      <c r="AC103" s="19"/>
      <c r="AD103" s="19"/>
      <c r="AE103" s="19"/>
      <c r="AF103" s="19"/>
      <c r="AG103" s="19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s="23" customFormat="1" ht="12.75">
      <c r="A104" s="25">
        <f t="shared" si="3"/>
        <v>97</v>
      </c>
      <c r="B104" s="18" t="s">
        <v>153</v>
      </c>
      <c r="C104" s="19" t="s">
        <v>173</v>
      </c>
      <c r="D104" s="19" t="s">
        <v>382</v>
      </c>
      <c r="E104" s="19" t="s">
        <v>112</v>
      </c>
      <c r="F104" s="20" t="s">
        <v>155</v>
      </c>
      <c r="G104" s="19">
        <v>3</v>
      </c>
      <c r="H104" s="19">
        <v>1</v>
      </c>
      <c r="I104" s="20" t="s">
        <v>54</v>
      </c>
      <c r="J104" s="19">
        <v>5</v>
      </c>
      <c r="K104" s="19">
        <v>4</v>
      </c>
      <c r="L104" s="19"/>
      <c r="M104" s="19"/>
      <c r="N104" s="19"/>
      <c r="O104" s="19">
        <v>5</v>
      </c>
      <c r="P104" s="19"/>
      <c r="Q104" s="19">
        <v>39</v>
      </c>
      <c r="R104" s="19"/>
      <c r="S104" s="21">
        <f t="shared" si="4"/>
        <v>53</v>
      </c>
      <c r="T104" s="22">
        <v>1200</v>
      </c>
      <c r="U104" s="22"/>
      <c r="V104" s="22"/>
      <c r="W104" s="22"/>
      <c r="X104" s="22"/>
      <c r="Y104" s="22"/>
      <c r="Z104" s="19"/>
      <c r="AA104" s="19"/>
      <c r="AB104" s="19"/>
      <c r="AC104" s="19"/>
      <c r="AD104" s="19"/>
      <c r="AE104" s="19"/>
      <c r="AF104" s="19"/>
      <c r="AG104" s="19"/>
      <c r="HW104" s="56"/>
      <c r="HX104" s="56"/>
      <c r="HY104" s="56"/>
      <c r="HZ104" s="56"/>
      <c r="IA104" s="56"/>
      <c r="IB104" s="56"/>
      <c r="IC104" s="56"/>
      <c r="ID104" s="56"/>
      <c r="IE104" s="56"/>
      <c r="IF104" s="56"/>
      <c r="IG104" s="56"/>
      <c r="IH104" s="56"/>
      <c r="II104" s="56"/>
      <c r="IJ104" s="56"/>
      <c r="IK104" s="56"/>
      <c r="IL104" s="56"/>
      <c r="IM104" s="56"/>
      <c r="IN104" s="56"/>
      <c r="IO104" s="56"/>
      <c r="IP104" s="56"/>
      <c r="IQ104" s="56"/>
      <c r="IR104" s="56"/>
      <c r="IS104" s="56"/>
      <c r="IT104" s="56"/>
      <c r="IU104" s="56"/>
      <c r="IV104" s="56"/>
    </row>
    <row r="105" spans="1:256" ht="25.5">
      <c r="A105" s="25">
        <f t="shared" si="3"/>
        <v>98</v>
      </c>
      <c r="B105" s="51" t="s">
        <v>50</v>
      </c>
      <c r="C105" s="51" t="s">
        <v>383</v>
      </c>
      <c r="D105" s="51" t="s">
        <v>384</v>
      </c>
      <c r="E105" s="51" t="s">
        <v>112</v>
      </c>
      <c r="F105" s="52" t="s">
        <v>104</v>
      </c>
      <c r="G105" s="52">
        <v>2</v>
      </c>
      <c r="H105" s="52">
        <v>1</v>
      </c>
      <c r="I105" s="20" t="s">
        <v>277</v>
      </c>
      <c r="J105" s="29">
        <v>5</v>
      </c>
      <c r="K105" s="29">
        <v>2</v>
      </c>
      <c r="L105" s="29"/>
      <c r="M105" s="29"/>
      <c r="N105" s="29"/>
      <c r="O105" s="29">
        <v>2</v>
      </c>
      <c r="P105" s="29"/>
      <c r="Q105" s="29">
        <v>44</v>
      </c>
      <c r="R105" s="29"/>
      <c r="S105" s="75">
        <f t="shared" si="4"/>
        <v>53</v>
      </c>
      <c r="T105" s="31">
        <v>1200</v>
      </c>
      <c r="U105" s="31"/>
      <c r="V105" s="31"/>
      <c r="W105" s="31"/>
      <c r="X105" s="31"/>
      <c r="Y105" s="31"/>
      <c r="Z105" s="15"/>
      <c r="AA105" s="15"/>
      <c r="AB105" s="15"/>
      <c r="AC105" s="15"/>
      <c r="AD105" s="15"/>
      <c r="AE105" s="15"/>
      <c r="AF105" s="15"/>
      <c r="AG105" s="15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ht="39" customHeight="1">
      <c r="A106" s="25">
        <f t="shared" si="3"/>
        <v>99</v>
      </c>
      <c r="B106" s="48" t="s">
        <v>385</v>
      </c>
      <c r="C106" s="35" t="s">
        <v>46</v>
      </c>
      <c r="D106" s="35" t="s">
        <v>320</v>
      </c>
      <c r="E106" s="35" t="s">
        <v>112</v>
      </c>
      <c r="F106" s="20" t="s">
        <v>167</v>
      </c>
      <c r="G106" s="34">
        <v>2</v>
      </c>
      <c r="H106" s="34">
        <v>1</v>
      </c>
      <c r="I106" s="65" t="s">
        <v>386</v>
      </c>
      <c r="J106" s="19">
        <v>5</v>
      </c>
      <c r="K106" s="19">
        <v>3</v>
      </c>
      <c r="L106" s="19"/>
      <c r="M106" s="19"/>
      <c r="N106" s="19"/>
      <c r="O106" s="19">
        <v>2</v>
      </c>
      <c r="P106" s="49"/>
      <c r="Q106" s="49">
        <v>43</v>
      </c>
      <c r="R106" s="19"/>
      <c r="S106" s="21">
        <f t="shared" si="4"/>
        <v>53</v>
      </c>
      <c r="T106" s="22">
        <v>1200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s="23" customFormat="1" ht="33.75" customHeight="1">
      <c r="A107" s="25">
        <f t="shared" si="3"/>
        <v>100</v>
      </c>
      <c r="B107" s="26" t="s">
        <v>362</v>
      </c>
      <c r="C107" s="27" t="s">
        <v>346</v>
      </c>
      <c r="D107" s="27" t="s">
        <v>199</v>
      </c>
      <c r="E107" s="27" t="s">
        <v>112</v>
      </c>
      <c r="F107" s="65" t="s">
        <v>167</v>
      </c>
      <c r="G107" s="28">
        <v>2</v>
      </c>
      <c r="H107" s="28">
        <v>1</v>
      </c>
      <c r="I107" s="65" t="s">
        <v>387</v>
      </c>
      <c r="J107" s="35">
        <v>5</v>
      </c>
      <c r="K107" s="35">
        <v>3</v>
      </c>
      <c r="L107" s="35"/>
      <c r="M107" s="35"/>
      <c r="N107" s="35"/>
      <c r="O107" s="35">
        <v>2</v>
      </c>
      <c r="P107" s="35"/>
      <c r="Q107" s="36">
        <v>43</v>
      </c>
      <c r="R107" s="35"/>
      <c r="S107" s="21">
        <f t="shared" si="4"/>
        <v>53</v>
      </c>
      <c r="T107" s="22">
        <v>1200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23" customFormat="1" ht="25.5">
      <c r="A108" s="25">
        <f t="shared" si="3"/>
        <v>101</v>
      </c>
      <c r="B108" s="18" t="s">
        <v>385</v>
      </c>
      <c r="C108" s="19" t="s">
        <v>388</v>
      </c>
      <c r="D108" s="19" t="s">
        <v>316</v>
      </c>
      <c r="E108" s="19" t="s">
        <v>112</v>
      </c>
      <c r="F108" s="20" t="s">
        <v>104</v>
      </c>
      <c r="G108" s="19">
        <v>1</v>
      </c>
      <c r="H108" s="19">
        <v>2</v>
      </c>
      <c r="I108" s="20" t="s">
        <v>389</v>
      </c>
      <c r="J108" s="19">
        <v>5</v>
      </c>
      <c r="K108" s="19">
        <v>3</v>
      </c>
      <c r="L108" s="19"/>
      <c r="M108" s="19"/>
      <c r="N108" s="19"/>
      <c r="O108" s="19">
        <v>2</v>
      </c>
      <c r="P108" s="19"/>
      <c r="Q108" s="19">
        <v>43</v>
      </c>
      <c r="R108" s="19"/>
      <c r="S108" s="21">
        <f t="shared" si="4"/>
        <v>53</v>
      </c>
      <c r="T108" s="22">
        <v>1200</v>
      </c>
      <c r="U108" s="22"/>
      <c r="V108" s="22"/>
      <c r="W108" s="22"/>
      <c r="X108" s="22"/>
      <c r="Y108" s="22"/>
      <c r="Z108" s="19">
        <v>1200</v>
      </c>
      <c r="AA108" s="19">
        <v>800</v>
      </c>
      <c r="AB108" s="19"/>
      <c r="AC108" s="19"/>
      <c r="AD108" s="19"/>
      <c r="AE108" s="19"/>
      <c r="AF108" s="19"/>
      <c r="AG108" s="19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33" s="23" customFormat="1" ht="12.75">
      <c r="A109" s="25">
        <f t="shared" si="3"/>
        <v>102</v>
      </c>
      <c r="B109" s="18" t="s">
        <v>390</v>
      </c>
      <c r="C109" s="19" t="s">
        <v>391</v>
      </c>
      <c r="D109" s="19" t="s">
        <v>392</v>
      </c>
      <c r="E109" s="19" t="s">
        <v>112</v>
      </c>
      <c r="F109" s="20" t="s">
        <v>344</v>
      </c>
      <c r="G109" s="19">
        <v>3</v>
      </c>
      <c r="H109" s="19">
        <v>1</v>
      </c>
      <c r="I109" s="20" t="s">
        <v>393</v>
      </c>
      <c r="J109" s="19">
        <v>5</v>
      </c>
      <c r="K109" s="19">
        <v>3</v>
      </c>
      <c r="L109" s="19"/>
      <c r="M109" s="19"/>
      <c r="N109" s="19"/>
      <c r="O109" s="19">
        <v>2</v>
      </c>
      <c r="P109" s="19"/>
      <c r="Q109" s="19">
        <v>43</v>
      </c>
      <c r="R109" s="19"/>
      <c r="S109" s="21">
        <f t="shared" si="4"/>
        <v>53</v>
      </c>
      <c r="T109" s="22">
        <v>1200</v>
      </c>
      <c r="U109" s="22"/>
      <c r="V109" s="22"/>
      <c r="W109" s="22"/>
      <c r="X109" s="22"/>
      <c r="Y109" s="22"/>
      <c r="Z109" s="19"/>
      <c r="AA109" s="19"/>
      <c r="AB109" s="19"/>
      <c r="AC109" s="19"/>
      <c r="AD109" s="19"/>
      <c r="AE109" s="19"/>
      <c r="AF109" s="19"/>
      <c r="AG109" s="19"/>
    </row>
    <row r="110" spans="1:163" s="23" customFormat="1" ht="25.5">
      <c r="A110" s="25">
        <f t="shared" si="3"/>
        <v>103</v>
      </c>
      <c r="B110" s="40" t="s">
        <v>394</v>
      </c>
      <c r="C110" s="41" t="s">
        <v>395</v>
      </c>
      <c r="D110" s="41" t="s">
        <v>396</v>
      </c>
      <c r="E110" s="41" t="s">
        <v>112</v>
      </c>
      <c r="F110" s="20" t="s">
        <v>33</v>
      </c>
      <c r="G110" s="43">
        <v>2</v>
      </c>
      <c r="H110" s="43">
        <v>1</v>
      </c>
      <c r="I110" s="42" t="s">
        <v>397</v>
      </c>
      <c r="J110" s="25">
        <v>5</v>
      </c>
      <c r="K110" s="25">
        <v>4</v>
      </c>
      <c r="L110" s="25"/>
      <c r="M110" s="25"/>
      <c r="N110" s="25"/>
      <c r="O110" s="25">
        <v>2</v>
      </c>
      <c r="P110" s="25"/>
      <c r="Q110" s="44">
        <v>42</v>
      </c>
      <c r="R110" s="25"/>
      <c r="S110" s="21">
        <f t="shared" si="4"/>
        <v>53</v>
      </c>
      <c r="T110" s="46">
        <v>1200</v>
      </c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  <c r="CV110" s="47"/>
      <c r="CW110" s="47"/>
      <c r="CX110" s="47"/>
      <c r="CY110" s="47"/>
      <c r="CZ110" s="47"/>
      <c r="DA110" s="47"/>
      <c r="DB110" s="47"/>
      <c r="DC110" s="47"/>
      <c r="DD110" s="47"/>
      <c r="DE110" s="47"/>
      <c r="DF110" s="47"/>
      <c r="DG110" s="47"/>
      <c r="DH110" s="47"/>
      <c r="DI110" s="47"/>
      <c r="DJ110" s="47"/>
      <c r="DK110" s="47"/>
      <c r="DL110" s="47"/>
      <c r="DM110" s="47"/>
      <c r="DN110" s="47"/>
      <c r="DO110" s="47"/>
      <c r="DP110" s="47"/>
      <c r="DQ110" s="47"/>
      <c r="DR110" s="47"/>
      <c r="DS110" s="47"/>
      <c r="DT110" s="47"/>
      <c r="DU110" s="47"/>
      <c r="DV110" s="47"/>
      <c r="DW110" s="47"/>
      <c r="DX110" s="47"/>
      <c r="DY110" s="47"/>
      <c r="DZ110" s="47"/>
      <c r="EA110" s="47"/>
      <c r="EB110" s="47"/>
      <c r="EC110" s="47"/>
      <c r="ED110" s="47"/>
      <c r="EE110" s="47"/>
      <c r="EF110" s="47"/>
      <c r="EG110" s="47"/>
      <c r="EH110" s="47"/>
      <c r="EI110" s="47"/>
      <c r="EJ110" s="47"/>
      <c r="EK110" s="47"/>
      <c r="EL110" s="47"/>
      <c r="EM110" s="47"/>
      <c r="EN110" s="47"/>
      <c r="EO110" s="47"/>
      <c r="EP110" s="47"/>
      <c r="EQ110" s="47"/>
      <c r="ER110" s="47"/>
      <c r="ES110" s="47"/>
      <c r="ET110" s="47"/>
      <c r="EU110" s="47"/>
      <c r="EV110" s="47"/>
      <c r="EW110" s="47"/>
      <c r="EX110" s="47"/>
      <c r="EY110" s="47"/>
      <c r="EZ110" s="47"/>
      <c r="FA110" s="47"/>
      <c r="FB110" s="47"/>
      <c r="FC110" s="47"/>
      <c r="FD110" s="47"/>
      <c r="FE110" s="47"/>
      <c r="FF110" s="47"/>
      <c r="FG110" s="47"/>
    </row>
    <row r="111" spans="1:256" s="24" customFormat="1" ht="12.75">
      <c r="A111" s="25">
        <f t="shared" si="3"/>
        <v>104</v>
      </c>
      <c r="B111" s="18" t="s">
        <v>398</v>
      </c>
      <c r="C111" s="19" t="s">
        <v>399</v>
      </c>
      <c r="D111" s="19" t="s">
        <v>154</v>
      </c>
      <c r="E111" s="19" t="s">
        <v>112</v>
      </c>
      <c r="F111" s="42" t="s">
        <v>400</v>
      </c>
      <c r="G111" s="19">
        <v>3</v>
      </c>
      <c r="H111" s="19">
        <v>1</v>
      </c>
      <c r="I111" s="20" t="s">
        <v>401</v>
      </c>
      <c r="J111" s="58">
        <v>2</v>
      </c>
      <c r="K111" s="58">
        <v>2</v>
      </c>
      <c r="L111" s="58"/>
      <c r="M111" s="58"/>
      <c r="N111" s="58"/>
      <c r="O111" s="58">
        <v>20</v>
      </c>
      <c r="P111" s="58"/>
      <c r="Q111" s="58">
        <v>29</v>
      </c>
      <c r="R111" s="58"/>
      <c r="S111" s="21">
        <f t="shared" si="4"/>
        <v>53</v>
      </c>
      <c r="T111" s="59">
        <v>1200</v>
      </c>
      <c r="U111" s="59"/>
      <c r="V111" s="59"/>
      <c r="W111" s="59"/>
      <c r="X111" s="59"/>
      <c r="Y111" s="59"/>
      <c r="Z111" s="19"/>
      <c r="AA111" s="19"/>
      <c r="AB111" s="19"/>
      <c r="AC111" s="19"/>
      <c r="AD111" s="19"/>
      <c r="AE111" s="19"/>
      <c r="AF111" s="19"/>
      <c r="AG111" s="19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s="56" customFormat="1" ht="12.75">
      <c r="A112" s="25">
        <f t="shared" si="3"/>
        <v>105</v>
      </c>
      <c r="B112" s="18" t="s">
        <v>402</v>
      </c>
      <c r="C112" s="19" t="s">
        <v>36</v>
      </c>
      <c r="D112" s="19" t="s">
        <v>325</v>
      </c>
      <c r="E112" s="19" t="s">
        <v>112</v>
      </c>
      <c r="F112" s="65" t="s">
        <v>33</v>
      </c>
      <c r="G112" s="19">
        <v>1</v>
      </c>
      <c r="H112" s="19">
        <v>2</v>
      </c>
      <c r="I112" s="20" t="s">
        <v>403</v>
      </c>
      <c r="J112" s="19">
        <v>2</v>
      </c>
      <c r="K112" s="19">
        <v>3</v>
      </c>
      <c r="L112" s="19"/>
      <c r="M112" s="19"/>
      <c r="N112" s="19"/>
      <c r="O112" s="19">
        <v>5</v>
      </c>
      <c r="P112" s="19"/>
      <c r="Q112" s="19">
        <v>43</v>
      </c>
      <c r="R112" s="19"/>
      <c r="S112" s="21">
        <f t="shared" si="4"/>
        <v>53</v>
      </c>
      <c r="T112" s="22">
        <v>1200</v>
      </c>
      <c r="U112" s="22"/>
      <c r="V112" s="22"/>
      <c r="W112" s="22"/>
      <c r="X112" s="22"/>
      <c r="Y112" s="22"/>
      <c r="Z112" s="19"/>
      <c r="AA112" s="19"/>
      <c r="AB112" s="19"/>
      <c r="AC112" s="19"/>
      <c r="AD112" s="19"/>
      <c r="AE112" s="19"/>
      <c r="AF112" s="19"/>
      <c r="AG112" s="19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s="47" customFormat="1" ht="25.5">
      <c r="A113" s="25">
        <f t="shared" si="3"/>
        <v>106</v>
      </c>
      <c r="B113" s="48" t="s">
        <v>390</v>
      </c>
      <c r="C113" s="35" t="s">
        <v>213</v>
      </c>
      <c r="D113" s="35" t="s">
        <v>176</v>
      </c>
      <c r="E113" s="35" t="s">
        <v>112</v>
      </c>
      <c r="F113" s="20" t="s">
        <v>404</v>
      </c>
      <c r="G113" s="34">
        <v>2</v>
      </c>
      <c r="H113" s="34">
        <v>1</v>
      </c>
      <c r="I113" s="20" t="s">
        <v>405</v>
      </c>
      <c r="J113" s="19">
        <v>2</v>
      </c>
      <c r="K113" s="19">
        <v>3</v>
      </c>
      <c r="L113" s="19"/>
      <c r="M113" s="19"/>
      <c r="N113" s="19"/>
      <c r="O113" s="19">
        <v>2</v>
      </c>
      <c r="P113" s="19"/>
      <c r="Q113" s="15">
        <v>44</v>
      </c>
      <c r="R113" s="19">
        <v>2</v>
      </c>
      <c r="S113" s="21">
        <f t="shared" si="4"/>
        <v>53</v>
      </c>
      <c r="T113" s="22">
        <v>800</v>
      </c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56"/>
      <c r="HX113" s="56"/>
      <c r="HY113" s="56"/>
      <c r="HZ113" s="56"/>
      <c r="IA113" s="56"/>
      <c r="IB113" s="56"/>
      <c r="IC113" s="56"/>
      <c r="ID113" s="56"/>
      <c r="IE113" s="56"/>
      <c r="IF113" s="56"/>
      <c r="IG113" s="56"/>
      <c r="IH113" s="56"/>
      <c r="II113" s="56"/>
      <c r="IJ113" s="56"/>
      <c r="IK113" s="56"/>
      <c r="IL113" s="56"/>
      <c r="IM113" s="56"/>
      <c r="IN113" s="56"/>
      <c r="IO113" s="56"/>
      <c r="IP113" s="56"/>
      <c r="IQ113" s="56"/>
      <c r="IR113" s="56"/>
      <c r="IS113" s="56"/>
      <c r="IT113" s="56"/>
      <c r="IU113" s="56"/>
      <c r="IV113" s="56"/>
    </row>
    <row r="114" spans="1:256" ht="12.75">
      <c r="A114" s="25">
        <f t="shared" si="3"/>
        <v>107</v>
      </c>
      <c r="B114" s="48" t="s">
        <v>406</v>
      </c>
      <c r="C114" s="35" t="s">
        <v>24</v>
      </c>
      <c r="D114" s="35" t="s">
        <v>52</v>
      </c>
      <c r="E114" s="35" t="s">
        <v>85</v>
      </c>
      <c r="F114" s="20" t="s">
        <v>155</v>
      </c>
      <c r="G114" s="34">
        <v>5</v>
      </c>
      <c r="H114" s="34">
        <v>1</v>
      </c>
      <c r="I114" s="20" t="s">
        <v>407</v>
      </c>
      <c r="J114" s="19">
        <v>2</v>
      </c>
      <c r="K114" s="19">
        <v>3</v>
      </c>
      <c r="L114" s="19"/>
      <c r="M114" s="19"/>
      <c r="N114" s="19"/>
      <c r="O114" s="19"/>
      <c r="P114" s="19"/>
      <c r="Q114" s="49">
        <v>44</v>
      </c>
      <c r="R114" s="19">
        <v>4</v>
      </c>
      <c r="S114" s="21">
        <f t="shared" si="4"/>
        <v>53</v>
      </c>
      <c r="T114" s="22">
        <v>1200</v>
      </c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  <c r="HC114" s="23"/>
      <c r="HD114" s="23"/>
      <c r="HE114" s="23"/>
      <c r="HF114" s="23"/>
      <c r="HG114" s="23"/>
      <c r="HH114" s="23"/>
      <c r="HI114" s="23"/>
      <c r="HJ114" s="23"/>
      <c r="HK114" s="23"/>
      <c r="HL114" s="23"/>
      <c r="HM114" s="23"/>
      <c r="HN114" s="23"/>
      <c r="HO114" s="23"/>
      <c r="HP114" s="23"/>
      <c r="HQ114" s="23"/>
      <c r="HR114" s="23"/>
      <c r="HS114" s="23"/>
      <c r="HT114" s="23"/>
      <c r="HU114" s="23"/>
      <c r="HV114" s="23"/>
      <c r="HW114" s="47"/>
      <c r="HX114" s="47"/>
      <c r="HY114" s="47"/>
      <c r="HZ114" s="47"/>
      <c r="IA114" s="47"/>
      <c r="IB114" s="47"/>
      <c r="IC114" s="47"/>
      <c r="ID114" s="47"/>
      <c r="IE114" s="47"/>
      <c r="IF114" s="47"/>
      <c r="IG114" s="47"/>
      <c r="IH114" s="47"/>
      <c r="II114" s="47"/>
      <c r="IJ114" s="47"/>
      <c r="IK114" s="47"/>
      <c r="IL114" s="47"/>
      <c r="IM114" s="47"/>
      <c r="IN114" s="47"/>
      <c r="IO114" s="47"/>
      <c r="IP114" s="47"/>
      <c r="IQ114" s="47"/>
      <c r="IR114" s="47"/>
      <c r="IS114" s="47"/>
      <c r="IT114" s="47"/>
      <c r="IU114" s="47"/>
      <c r="IV114" s="47"/>
    </row>
    <row r="115" spans="1:256" s="23" customFormat="1" ht="25.5">
      <c r="A115" s="25">
        <f t="shared" si="3"/>
        <v>108</v>
      </c>
      <c r="B115" s="27" t="s">
        <v>408</v>
      </c>
      <c r="C115" s="27" t="s">
        <v>346</v>
      </c>
      <c r="D115" s="27" t="s">
        <v>69</v>
      </c>
      <c r="E115" s="27" t="s">
        <v>112</v>
      </c>
      <c r="F115" s="28" t="s">
        <v>200</v>
      </c>
      <c r="G115" s="28">
        <v>4</v>
      </c>
      <c r="H115" s="33">
        <v>1</v>
      </c>
      <c r="I115" s="34" t="s">
        <v>409</v>
      </c>
      <c r="J115" s="35">
        <v>2</v>
      </c>
      <c r="K115" s="35">
        <v>4</v>
      </c>
      <c r="L115" s="35"/>
      <c r="M115" s="35"/>
      <c r="N115" s="35"/>
      <c r="O115" s="35">
        <v>2</v>
      </c>
      <c r="P115" s="36"/>
      <c r="Q115" s="35">
        <v>44.5</v>
      </c>
      <c r="R115" s="19"/>
      <c r="S115" s="60">
        <v>52.5</v>
      </c>
      <c r="T115" s="61">
        <v>1200</v>
      </c>
      <c r="U115" s="61"/>
      <c r="V115" s="38"/>
      <c r="W115" s="38"/>
      <c r="X115" s="38"/>
      <c r="Y115" s="96"/>
      <c r="Z115" s="96"/>
      <c r="AA115" s="96"/>
      <c r="AB115" s="62"/>
      <c r="AC115" s="62"/>
      <c r="AD115" s="62"/>
      <c r="AE115" s="62"/>
      <c r="AF115" s="62"/>
      <c r="AG115" s="6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6"/>
      <c r="IL115" s="6"/>
      <c r="IM115" s="6"/>
      <c r="IN115" s="6"/>
      <c r="IO115" s="6"/>
      <c r="IP115" s="6"/>
      <c r="IQ115" s="6"/>
      <c r="IR115" s="6"/>
      <c r="IS115" s="6"/>
      <c r="IT115" s="6"/>
      <c r="IU115" s="6"/>
      <c r="IV115" s="6"/>
    </row>
    <row r="116" spans="1:230" s="23" customFormat="1" ht="25.5">
      <c r="A116" s="25">
        <f t="shared" si="3"/>
        <v>109</v>
      </c>
      <c r="B116" s="18" t="s">
        <v>166</v>
      </c>
      <c r="C116" s="19" t="s">
        <v>410</v>
      </c>
      <c r="D116" s="19" t="s">
        <v>176</v>
      </c>
      <c r="E116" s="19" t="s">
        <v>112</v>
      </c>
      <c r="F116" s="20" t="s">
        <v>238</v>
      </c>
      <c r="G116" s="19">
        <v>3</v>
      </c>
      <c r="H116" s="19">
        <v>1</v>
      </c>
      <c r="I116" s="20" t="s">
        <v>156</v>
      </c>
      <c r="J116" s="19">
        <v>7</v>
      </c>
      <c r="K116" s="19">
        <v>2</v>
      </c>
      <c r="L116" s="19"/>
      <c r="M116" s="19"/>
      <c r="N116" s="19"/>
      <c r="O116" s="19">
        <v>10</v>
      </c>
      <c r="P116" s="19"/>
      <c r="Q116" s="19">
        <v>33</v>
      </c>
      <c r="R116" s="19"/>
      <c r="S116" s="21">
        <f aca="true" t="shared" si="5" ref="S116:S143">SUM(J116:R116)</f>
        <v>52</v>
      </c>
      <c r="T116" s="22">
        <v>1200</v>
      </c>
      <c r="U116" s="22"/>
      <c r="V116" s="22"/>
      <c r="W116" s="22"/>
      <c r="X116" s="22"/>
      <c r="Y116" s="22"/>
      <c r="Z116" s="19"/>
      <c r="AA116" s="19"/>
      <c r="AB116" s="19"/>
      <c r="AC116" s="19"/>
      <c r="AD116" s="19"/>
      <c r="AE116" s="19"/>
      <c r="AF116" s="19"/>
      <c r="AG116" s="1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</row>
    <row r="117" spans="1:33" s="23" customFormat="1" ht="25.5">
      <c r="A117" s="25">
        <f t="shared" si="3"/>
        <v>110</v>
      </c>
      <c r="B117" s="26" t="s">
        <v>411</v>
      </c>
      <c r="C117" s="27" t="s">
        <v>412</v>
      </c>
      <c r="D117" s="27" t="s">
        <v>298</v>
      </c>
      <c r="E117" s="27" t="s">
        <v>112</v>
      </c>
      <c r="F117" s="20" t="s">
        <v>413</v>
      </c>
      <c r="G117" s="28">
        <v>3</v>
      </c>
      <c r="H117" s="28">
        <v>1</v>
      </c>
      <c r="I117" s="20" t="s">
        <v>246</v>
      </c>
      <c r="J117" s="35">
        <v>5</v>
      </c>
      <c r="K117" s="35">
        <v>3</v>
      </c>
      <c r="L117" s="35"/>
      <c r="M117" s="35"/>
      <c r="N117" s="35"/>
      <c r="O117" s="35">
        <v>0</v>
      </c>
      <c r="P117" s="35"/>
      <c r="Q117" s="36">
        <v>44</v>
      </c>
      <c r="R117" s="35"/>
      <c r="S117" s="21">
        <f t="shared" si="5"/>
        <v>52</v>
      </c>
      <c r="T117" s="22">
        <v>1200</v>
      </c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</row>
    <row r="118" spans="1:163" s="23" customFormat="1" ht="25.5" customHeight="1">
      <c r="A118" s="25">
        <f t="shared" si="3"/>
        <v>111</v>
      </c>
      <c r="B118" s="26" t="s">
        <v>355</v>
      </c>
      <c r="C118" s="27" t="s">
        <v>251</v>
      </c>
      <c r="D118" s="27" t="s">
        <v>414</v>
      </c>
      <c r="E118" s="27" t="s">
        <v>112</v>
      </c>
      <c r="F118" s="20" t="s">
        <v>108</v>
      </c>
      <c r="G118" s="28">
        <v>2</v>
      </c>
      <c r="H118" s="28">
        <v>1</v>
      </c>
      <c r="I118" s="65" t="s">
        <v>182</v>
      </c>
      <c r="J118" s="35">
        <v>5</v>
      </c>
      <c r="K118" s="35">
        <v>3</v>
      </c>
      <c r="L118" s="35"/>
      <c r="M118" s="35"/>
      <c r="N118" s="35"/>
      <c r="O118" s="35"/>
      <c r="P118" s="35"/>
      <c r="Q118" s="49">
        <v>44</v>
      </c>
      <c r="R118" s="35"/>
      <c r="S118" s="21">
        <f t="shared" si="5"/>
        <v>52</v>
      </c>
      <c r="T118" s="22">
        <v>1200</v>
      </c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</row>
    <row r="119" spans="1:33" s="23" customFormat="1" ht="12.75">
      <c r="A119" s="25">
        <f t="shared" si="3"/>
        <v>112</v>
      </c>
      <c r="B119" s="18" t="s">
        <v>415</v>
      </c>
      <c r="C119" s="19" t="s">
        <v>24</v>
      </c>
      <c r="D119" s="19" t="s">
        <v>414</v>
      </c>
      <c r="E119" s="19" t="s">
        <v>112</v>
      </c>
      <c r="F119" s="20" t="s">
        <v>283</v>
      </c>
      <c r="G119" s="19">
        <v>3</v>
      </c>
      <c r="H119" s="19">
        <v>1</v>
      </c>
      <c r="I119" s="20" t="s">
        <v>156</v>
      </c>
      <c r="J119" s="19">
        <v>5</v>
      </c>
      <c r="K119" s="19">
        <v>3</v>
      </c>
      <c r="L119" s="19"/>
      <c r="M119" s="19"/>
      <c r="N119" s="19"/>
      <c r="O119" s="19"/>
      <c r="P119" s="19"/>
      <c r="Q119" s="19">
        <v>44</v>
      </c>
      <c r="R119" s="19"/>
      <c r="S119" s="21">
        <f t="shared" si="5"/>
        <v>52</v>
      </c>
      <c r="T119" s="22">
        <v>1200</v>
      </c>
      <c r="U119" s="22"/>
      <c r="V119" s="22"/>
      <c r="W119" s="22"/>
      <c r="X119" s="22"/>
      <c r="Y119" s="22"/>
      <c r="Z119" s="19"/>
      <c r="AA119" s="19"/>
      <c r="AB119" s="19"/>
      <c r="AC119" s="19"/>
      <c r="AD119" s="19"/>
      <c r="AE119" s="19"/>
      <c r="AF119" s="19"/>
      <c r="AG119" s="19"/>
    </row>
    <row r="120" spans="1:230" s="23" customFormat="1" ht="30" customHeight="1">
      <c r="A120" s="25">
        <f t="shared" si="3"/>
        <v>113</v>
      </c>
      <c r="B120" s="82" t="s">
        <v>416</v>
      </c>
      <c r="C120" s="83" t="s">
        <v>417</v>
      </c>
      <c r="D120" s="83" t="s">
        <v>392</v>
      </c>
      <c r="E120" s="83" t="s">
        <v>112</v>
      </c>
      <c r="F120" s="42" t="s">
        <v>344</v>
      </c>
      <c r="G120" s="84">
        <v>2</v>
      </c>
      <c r="H120" s="84">
        <v>1</v>
      </c>
      <c r="I120" s="42" t="s">
        <v>418</v>
      </c>
      <c r="J120" s="41">
        <v>5</v>
      </c>
      <c r="K120" s="41">
        <v>3</v>
      </c>
      <c r="L120" s="41"/>
      <c r="M120" s="41"/>
      <c r="N120" s="41"/>
      <c r="O120" s="41"/>
      <c r="P120" s="41"/>
      <c r="Q120" s="86">
        <v>44</v>
      </c>
      <c r="R120" s="41"/>
      <c r="S120" s="45">
        <f t="shared" si="5"/>
        <v>52</v>
      </c>
      <c r="T120" s="97">
        <v>1200</v>
      </c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</row>
    <row r="121" spans="1:256" s="39" customFormat="1" ht="28.5" customHeight="1">
      <c r="A121" s="25">
        <f t="shared" si="3"/>
        <v>114</v>
      </c>
      <c r="B121" s="69" t="s">
        <v>419</v>
      </c>
      <c r="C121" s="69" t="s">
        <v>36</v>
      </c>
      <c r="D121" s="69" t="s">
        <v>420</v>
      </c>
      <c r="E121" s="69" t="s">
        <v>112</v>
      </c>
      <c r="F121" s="70" t="s">
        <v>137</v>
      </c>
      <c r="G121" s="70">
        <v>2</v>
      </c>
      <c r="H121" s="70">
        <v>1</v>
      </c>
      <c r="I121" s="71" t="s">
        <v>152</v>
      </c>
      <c r="J121" s="70">
        <v>0</v>
      </c>
      <c r="K121" s="70">
        <v>3</v>
      </c>
      <c r="L121" s="70"/>
      <c r="M121" s="70"/>
      <c r="N121" s="70"/>
      <c r="O121" s="70">
        <v>5</v>
      </c>
      <c r="P121" s="70"/>
      <c r="Q121" s="70">
        <v>44</v>
      </c>
      <c r="R121" s="70"/>
      <c r="S121" s="45">
        <f t="shared" si="5"/>
        <v>52</v>
      </c>
      <c r="T121" s="72">
        <v>1200</v>
      </c>
      <c r="U121" s="72"/>
      <c r="V121" s="72"/>
      <c r="W121" s="72"/>
      <c r="X121" s="72"/>
      <c r="Y121" s="72"/>
      <c r="Z121" s="73"/>
      <c r="AA121" s="73"/>
      <c r="AB121" s="73"/>
      <c r="AC121" s="73"/>
      <c r="AD121" s="73"/>
      <c r="AE121" s="73"/>
      <c r="AF121" s="73"/>
      <c r="AG121" s="73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GZ121" s="1"/>
      <c r="HA121" s="1"/>
      <c r="HB121" s="1"/>
      <c r="HC121" s="1"/>
      <c r="HD121" s="1"/>
      <c r="HE121" s="1"/>
      <c r="HF121" s="1"/>
      <c r="HG121" s="1"/>
      <c r="HH121" s="1"/>
      <c r="HI121" s="1"/>
      <c r="HJ121" s="1"/>
      <c r="HK121" s="1"/>
      <c r="HL121" s="1"/>
      <c r="HM121" s="1"/>
      <c r="HN121" s="1"/>
      <c r="HO121" s="1"/>
      <c r="HP121" s="1"/>
      <c r="HQ121" s="1"/>
      <c r="HR121" s="1"/>
      <c r="HS121" s="1"/>
      <c r="HT121" s="1"/>
      <c r="HU121" s="1"/>
      <c r="HV121" s="1"/>
      <c r="HW121" s="23"/>
      <c r="HX121" s="23"/>
      <c r="HY121" s="23"/>
      <c r="HZ121" s="23"/>
      <c r="IA121" s="23"/>
      <c r="IB121" s="23"/>
      <c r="IC121" s="23"/>
      <c r="ID121" s="23"/>
      <c r="IE121" s="23"/>
      <c r="IF121" s="23"/>
      <c r="IG121" s="23"/>
      <c r="IH121" s="23"/>
      <c r="II121" s="23"/>
      <c r="IJ121" s="23"/>
      <c r="IK121" s="23"/>
      <c r="IL121" s="23"/>
      <c r="IM121" s="23"/>
      <c r="IN121" s="23"/>
      <c r="IO121" s="23"/>
      <c r="IP121" s="23"/>
      <c r="IQ121" s="23"/>
      <c r="IR121" s="23"/>
      <c r="IS121" s="23"/>
      <c r="IT121" s="23"/>
      <c r="IU121" s="23"/>
      <c r="IV121" s="23"/>
    </row>
    <row r="122" spans="1:256" s="23" customFormat="1" ht="30.75" customHeight="1">
      <c r="A122" s="25">
        <f t="shared" si="3"/>
        <v>115</v>
      </c>
      <c r="B122" s="51" t="s">
        <v>421</v>
      </c>
      <c r="C122" s="51" t="s">
        <v>422</v>
      </c>
      <c r="D122" s="51" t="s">
        <v>223</v>
      </c>
      <c r="E122" s="51" t="s">
        <v>112</v>
      </c>
      <c r="F122" s="52" t="s">
        <v>357</v>
      </c>
      <c r="G122" s="52">
        <v>1</v>
      </c>
      <c r="H122" s="52">
        <v>1</v>
      </c>
      <c r="I122" s="53" t="s">
        <v>423</v>
      </c>
      <c r="J122" s="29">
        <v>5</v>
      </c>
      <c r="K122" s="29">
        <v>2</v>
      </c>
      <c r="L122" s="29"/>
      <c r="M122" s="29"/>
      <c r="N122" s="29"/>
      <c r="O122" s="29"/>
      <c r="P122" s="29"/>
      <c r="Q122" s="29">
        <v>44</v>
      </c>
      <c r="R122" s="29"/>
      <c r="S122" s="75">
        <f t="shared" si="5"/>
        <v>51</v>
      </c>
      <c r="T122" s="31">
        <v>800</v>
      </c>
      <c r="U122" s="31"/>
      <c r="V122" s="31"/>
      <c r="W122" s="31"/>
      <c r="X122" s="31"/>
      <c r="Y122" s="31"/>
      <c r="Z122" s="15"/>
      <c r="AA122" s="15"/>
      <c r="AB122" s="15"/>
      <c r="AC122" s="15"/>
      <c r="AD122" s="15"/>
      <c r="AE122" s="15"/>
      <c r="AF122" s="15"/>
      <c r="AG122" s="15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</row>
    <row r="123" spans="1:256" s="1" customFormat="1" ht="23.25" customHeight="1">
      <c r="A123" s="25">
        <f t="shared" si="3"/>
        <v>116</v>
      </c>
      <c r="B123" s="64" t="s">
        <v>101</v>
      </c>
      <c r="C123" s="25" t="s">
        <v>303</v>
      </c>
      <c r="D123" s="25" t="s">
        <v>298</v>
      </c>
      <c r="E123" s="25" t="s">
        <v>112</v>
      </c>
      <c r="F123" s="42" t="s">
        <v>104</v>
      </c>
      <c r="G123" s="25">
        <v>3</v>
      </c>
      <c r="H123" s="25">
        <v>1</v>
      </c>
      <c r="I123" s="42" t="s">
        <v>78</v>
      </c>
      <c r="J123" s="25">
        <v>5</v>
      </c>
      <c r="K123" s="25">
        <v>3</v>
      </c>
      <c r="L123" s="25"/>
      <c r="M123" s="25"/>
      <c r="N123" s="25"/>
      <c r="O123" s="25"/>
      <c r="P123" s="25"/>
      <c r="Q123" s="25">
        <v>43</v>
      </c>
      <c r="R123" s="25"/>
      <c r="S123" s="45">
        <f t="shared" si="5"/>
        <v>51</v>
      </c>
      <c r="T123" s="46">
        <v>1200</v>
      </c>
      <c r="U123" s="46"/>
      <c r="V123" s="46"/>
      <c r="W123" s="46"/>
      <c r="X123" s="46"/>
      <c r="Y123" s="46"/>
      <c r="Z123" s="25"/>
      <c r="AA123" s="25"/>
      <c r="AB123" s="25"/>
      <c r="AC123" s="25"/>
      <c r="AD123" s="25"/>
      <c r="AE123" s="25"/>
      <c r="AF123" s="25"/>
      <c r="AG123" s="25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  <c r="BY123" s="47"/>
      <c r="BZ123" s="47"/>
      <c r="CA123" s="47"/>
      <c r="CB123" s="47"/>
      <c r="CC123" s="47"/>
      <c r="CD123" s="47"/>
      <c r="CE123" s="47"/>
      <c r="CF123" s="47"/>
      <c r="CG123" s="47"/>
      <c r="CH123" s="47"/>
      <c r="CI123" s="47"/>
      <c r="CJ123" s="47"/>
      <c r="CK123" s="47"/>
      <c r="CL123" s="47"/>
      <c r="CM123" s="47"/>
      <c r="CN123" s="47"/>
      <c r="CO123" s="47"/>
      <c r="CP123" s="47"/>
      <c r="CQ123" s="47"/>
      <c r="CR123" s="47"/>
      <c r="CS123" s="47"/>
      <c r="CT123" s="47"/>
      <c r="CU123" s="47"/>
      <c r="CV123" s="47"/>
      <c r="CW123" s="47"/>
      <c r="CX123" s="47"/>
      <c r="CY123" s="47"/>
      <c r="CZ123" s="47"/>
      <c r="DA123" s="47"/>
      <c r="DB123" s="47"/>
      <c r="DC123" s="47"/>
      <c r="DD123" s="47"/>
      <c r="DE123" s="47"/>
      <c r="DF123" s="47"/>
      <c r="DG123" s="47"/>
      <c r="DH123" s="47"/>
      <c r="DI123" s="47"/>
      <c r="DJ123" s="47"/>
      <c r="DK123" s="47"/>
      <c r="DL123" s="47"/>
      <c r="DM123" s="47"/>
      <c r="DN123" s="47"/>
      <c r="DO123" s="47"/>
      <c r="DP123" s="47"/>
      <c r="DQ123" s="47"/>
      <c r="DR123" s="47"/>
      <c r="DS123" s="47"/>
      <c r="DT123" s="47"/>
      <c r="DU123" s="47"/>
      <c r="DV123" s="47"/>
      <c r="DW123" s="47"/>
      <c r="DX123" s="47"/>
      <c r="DY123" s="47"/>
      <c r="DZ123" s="47"/>
      <c r="EA123" s="47"/>
      <c r="EB123" s="47"/>
      <c r="EC123" s="47"/>
      <c r="ED123" s="47"/>
      <c r="EE123" s="47"/>
      <c r="EF123" s="47"/>
      <c r="EG123" s="47"/>
      <c r="EH123" s="47"/>
      <c r="EI123" s="47"/>
      <c r="EJ123" s="47"/>
      <c r="EK123" s="47"/>
      <c r="EL123" s="47"/>
      <c r="EM123" s="47"/>
      <c r="EN123" s="47"/>
      <c r="EO123" s="47"/>
      <c r="EP123" s="47"/>
      <c r="EQ123" s="47"/>
      <c r="ER123" s="47"/>
      <c r="ES123" s="47"/>
      <c r="ET123" s="47"/>
      <c r="EU123" s="47"/>
      <c r="EV123" s="47"/>
      <c r="EW123" s="47"/>
      <c r="EX123" s="47"/>
      <c r="EY123" s="47"/>
      <c r="EZ123" s="47"/>
      <c r="FA123" s="47"/>
      <c r="FB123" s="47"/>
      <c r="FC123" s="47"/>
      <c r="FD123" s="47"/>
      <c r="FE123" s="47"/>
      <c r="FF123" s="47"/>
      <c r="FG123" s="47"/>
      <c r="FH123" s="47"/>
      <c r="FI123" s="47"/>
      <c r="FJ123" s="47"/>
      <c r="FK123" s="47"/>
      <c r="FL123" s="47"/>
      <c r="FM123" s="47"/>
      <c r="FN123" s="47"/>
      <c r="FO123" s="47"/>
      <c r="FP123" s="47"/>
      <c r="FQ123" s="47"/>
      <c r="FR123" s="47"/>
      <c r="FS123" s="47"/>
      <c r="FT123" s="47"/>
      <c r="FU123" s="47"/>
      <c r="FV123" s="47"/>
      <c r="FW123" s="47"/>
      <c r="FX123" s="47"/>
      <c r="FY123" s="47"/>
      <c r="FZ123" s="47"/>
      <c r="GA123" s="47"/>
      <c r="GB123" s="47"/>
      <c r="GC123" s="47"/>
      <c r="GD123" s="47"/>
      <c r="GE123" s="47"/>
      <c r="GF123" s="47"/>
      <c r="GG123" s="47"/>
      <c r="GH123" s="47"/>
      <c r="GI123" s="47"/>
      <c r="GJ123" s="47"/>
      <c r="GK123" s="47"/>
      <c r="GL123" s="47"/>
      <c r="GM123" s="47"/>
      <c r="GN123" s="47"/>
      <c r="GO123" s="47"/>
      <c r="GP123" s="47"/>
      <c r="GQ123" s="47"/>
      <c r="GR123" s="47"/>
      <c r="GS123" s="47"/>
      <c r="GT123" s="47"/>
      <c r="GU123" s="47"/>
      <c r="GV123" s="47"/>
      <c r="GW123" s="47"/>
      <c r="GX123" s="47"/>
      <c r="GY123" s="47"/>
      <c r="GZ123" s="47"/>
      <c r="HA123" s="47"/>
      <c r="HB123" s="47"/>
      <c r="HC123" s="47"/>
      <c r="HD123" s="47"/>
      <c r="HE123" s="47"/>
      <c r="HF123" s="47"/>
      <c r="HG123" s="47"/>
      <c r="HH123" s="47"/>
      <c r="HI123" s="47"/>
      <c r="HJ123" s="47"/>
      <c r="HK123" s="47"/>
      <c r="HL123" s="47"/>
      <c r="HM123" s="47"/>
      <c r="HN123" s="47"/>
      <c r="HO123" s="47"/>
      <c r="HP123" s="47"/>
      <c r="HQ123" s="47"/>
      <c r="HR123" s="47"/>
      <c r="HS123" s="47"/>
      <c r="HT123" s="47"/>
      <c r="HU123" s="47"/>
      <c r="HV123" s="47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</row>
    <row r="124" spans="1:230" s="23" customFormat="1" ht="41.25" customHeight="1">
      <c r="A124" s="25">
        <f t="shared" si="3"/>
        <v>117</v>
      </c>
      <c r="B124" s="51" t="s">
        <v>424</v>
      </c>
      <c r="C124" s="51" t="s">
        <v>346</v>
      </c>
      <c r="D124" s="51" t="s">
        <v>425</v>
      </c>
      <c r="E124" s="51" t="s">
        <v>112</v>
      </c>
      <c r="F124" s="52" t="s">
        <v>276</v>
      </c>
      <c r="G124" s="52">
        <v>1</v>
      </c>
      <c r="H124" s="52">
        <v>1</v>
      </c>
      <c r="I124" s="20" t="s">
        <v>152</v>
      </c>
      <c r="J124" s="29">
        <v>5</v>
      </c>
      <c r="K124" s="29">
        <v>3</v>
      </c>
      <c r="L124" s="29"/>
      <c r="M124" s="29"/>
      <c r="N124" s="29"/>
      <c r="O124" s="29"/>
      <c r="P124" s="29"/>
      <c r="Q124" s="29">
        <v>43</v>
      </c>
      <c r="R124" s="29"/>
      <c r="S124" s="30">
        <f t="shared" si="5"/>
        <v>51</v>
      </c>
      <c r="T124" s="31">
        <f>IF(Z124=AA124,AA124,1200)</f>
        <v>800</v>
      </c>
      <c r="U124" s="31"/>
      <c r="V124" s="31"/>
      <c r="W124" s="31"/>
      <c r="X124" s="31"/>
      <c r="Y124" s="31"/>
      <c r="Z124" s="15">
        <f>IF(G124=1,800,1200)</f>
        <v>800</v>
      </c>
      <c r="AA124" s="15">
        <f>IF(H124=1,800,1200)</f>
        <v>800</v>
      </c>
      <c r="AB124" s="15"/>
      <c r="AC124" s="15"/>
      <c r="AD124" s="15"/>
      <c r="AE124" s="15"/>
      <c r="AF124" s="15"/>
      <c r="AG124" s="15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</row>
    <row r="125" spans="1:33" s="23" customFormat="1" ht="31.5" customHeight="1">
      <c r="A125" s="25">
        <f t="shared" si="3"/>
        <v>118</v>
      </c>
      <c r="B125" s="18" t="s">
        <v>426</v>
      </c>
      <c r="C125" s="19" t="s">
        <v>319</v>
      </c>
      <c r="D125" s="19" t="s">
        <v>427</v>
      </c>
      <c r="E125" s="19" t="s">
        <v>112</v>
      </c>
      <c r="F125" s="65" t="s">
        <v>104</v>
      </c>
      <c r="G125" s="28">
        <v>2</v>
      </c>
      <c r="H125" s="28">
        <v>1</v>
      </c>
      <c r="I125" s="20" t="s">
        <v>428</v>
      </c>
      <c r="J125" s="19">
        <v>5</v>
      </c>
      <c r="K125" s="19">
        <v>3</v>
      </c>
      <c r="L125" s="19"/>
      <c r="M125" s="19"/>
      <c r="N125" s="19"/>
      <c r="O125" s="19"/>
      <c r="P125" s="19"/>
      <c r="Q125" s="19">
        <v>43</v>
      </c>
      <c r="R125" s="19"/>
      <c r="S125" s="21">
        <f t="shared" si="5"/>
        <v>51</v>
      </c>
      <c r="T125" s="22">
        <v>1200</v>
      </c>
      <c r="U125" s="22"/>
      <c r="V125" s="22"/>
      <c r="W125" s="22"/>
      <c r="X125" s="22"/>
      <c r="Y125" s="22"/>
      <c r="Z125" s="19"/>
      <c r="AA125" s="19"/>
      <c r="AB125" s="19"/>
      <c r="AC125" s="19"/>
      <c r="AD125" s="19"/>
      <c r="AE125" s="19"/>
      <c r="AF125" s="19"/>
      <c r="AG125" s="19"/>
    </row>
    <row r="126" spans="1:230" s="23" customFormat="1" ht="12.75">
      <c r="A126" s="25">
        <f t="shared" si="3"/>
        <v>119</v>
      </c>
      <c r="B126" s="69" t="s">
        <v>429</v>
      </c>
      <c r="C126" s="69" t="s">
        <v>410</v>
      </c>
      <c r="D126" s="69" t="s">
        <v>298</v>
      </c>
      <c r="E126" s="69" t="s">
        <v>112</v>
      </c>
      <c r="F126" s="70" t="s">
        <v>27</v>
      </c>
      <c r="G126" s="70">
        <v>1</v>
      </c>
      <c r="H126" s="70">
        <v>1</v>
      </c>
      <c r="I126" s="71" t="s">
        <v>39</v>
      </c>
      <c r="J126" s="70">
        <v>5</v>
      </c>
      <c r="K126" s="70">
        <v>3</v>
      </c>
      <c r="L126" s="70"/>
      <c r="M126" s="70"/>
      <c r="N126" s="70"/>
      <c r="O126" s="70"/>
      <c r="P126" s="70"/>
      <c r="Q126" s="70">
        <v>43</v>
      </c>
      <c r="R126" s="70"/>
      <c r="S126" s="21">
        <f t="shared" si="5"/>
        <v>51</v>
      </c>
      <c r="T126" s="72">
        <v>800</v>
      </c>
      <c r="U126" s="72"/>
      <c r="V126" s="72"/>
      <c r="W126" s="72"/>
      <c r="X126" s="72"/>
      <c r="Y126" s="72"/>
      <c r="Z126" s="73"/>
      <c r="AA126" s="73"/>
      <c r="AB126" s="73"/>
      <c r="AC126" s="73"/>
      <c r="AD126" s="73"/>
      <c r="AE126" s="73"/>
      <c r="AF126" s="73"/>
      <c r="AG126" s="73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</row>
    <row r="127" spans="1:230" s="23" customFormat="1" ht="25.5">
      <c r="A127" s="25">
        <f t="shared" si="3"/>
        <v>120</v>
      </c>
      <c r="B127" s="69" t="s">
        <v>362</v>
      </c>
      <c r="C127" s="69" t="s">
        <v>417</v>
      </c>
      <c r="D127" s="69" t="s">
        <v>208</v>
      </c>
      <c r="E127" s="69" t="s">
        <v>112</v>
      </c>
      <c r="F127" s="70" t="s">
        <v>285</v>
      </c>
      <c r="G127" s="70">
        <v>1</v>
      </c>
      <c r="H127" s="70">
        <v>1</v>
      </c>
      <c r="I127" s="71" t="s">
        <v>430</v>
      </c>
      <c r="J127" s="70">
        <v>5</v>
      </c>
      <c r="K127" s="70">
        <v>3</v>
      </c>
      <c r="L127" s="70"/>
      <c r="M127" s="70"/>
      <c r="N127" s="70"/>
      <c r="O127" s="70"/>
      <c r="P127" s="70"/>
      <c r="Q127" s="70">
        <v>43</v>
      </c>
      <c r="R127" s="70"/>
      <c r="S127" s="21">
        <f t="shared" si="5"/>
        <v>51</v>
      </c>
      <c r="T127" s="72">
        <v>800</v>
      </c>
      <c r="U127" s="72"/>
      <c r="V127" s="72"/>
      <c r="W127" s="72"/>
      <c r="X127" s="72"/>
      <c r="Y127" s="72"/>
      <c r="Z127" s="73"/>
      <c r="AA127" s="73"/>
      <c r="AB127" s="73"/>
      <c r="AC127" s="73"/>
      <c r="AD127" s="73"/>
      <c r="AE127" s="73"/>
      <c r="AF127" s="73"/>
      <c r="AG127" s="73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s="1"/>
      <c r="HK127" s="1"/>
      <c r="HL127" s="1"/>
      <c r="HM127" s="1"/>
      <c r="HN127" s="1"/>
      <c r="HO127" s="1"/>
      <c r="HP127" s="1"/>
      <c r="HQ127" s="1"/>
      <c r="HR127" s="1"/>
      <c r="HS127" s="1"/>
      <c r="HT127" s="1"/>
      <c r="HU127" s="1"/>
      <c r="HV127" s="1"/>
    </row>
    <row r="128" spans="1:230" s="23" customFormat="1" ht="25.5">
      <c r="A128" s="25">
        <f t="shared" si="3"/>
        <v>121</v>
      </c>
      <c r="B128" s="51" t="s">
        <v>431</v>
      </c>
      <c r="C128" s="51" t="s">
        <v>391</v>
      </c>
      <c r="D128" s="51" t="s">
        <v>382</v>
      </c>
      <c r="E128" s="51" t="s">
        <v>112</v>
      </c>
      <c r="F128" s="52" t="s">
        <v>432</v>
      </c>
      <c r="G128" s="52">
        <v>2</v>
      </c>
      <c r="H128" s="52">
        <v>1</v>
      </c>
      <c r="I128" s="53" t="s">
        <v>67</v>
      </c>
      <c r="J128" s="88">
        <v>5</v>
      </c>
      <c r="K128" s="88">
        <v>3</v>
      </c>
      <c r="L128" s="88"/>
      <c r="M128" s="88"/>
      <c r="N128" s="88"/>
      <c r="O128" s="88"/>
      <c r="P128" s="88"/>
      <c r="Q128" s="88">
        <v>43</v>
      </c>
      <c r="R128" s="88"/>
      <c r="S128" s="30">
        <f t="shared" si="5"/>
        <v>51</v>
      </c>
      <c r="T128" s="61">
        <v>1200</v>
      </c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56"/>
      <c r="AZ128" s="56"/>
      <c r="BA128" s="56"/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6"/>
      <c r="BO128" s="56"/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6"/>
      <c r="CC128" s="56"/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6"/>
      <c r="CQ128" s="56"/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56"/>
      <c r="DF128" s="56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6"/>
      <c r="DS128" s="56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6"/>
      <c r="EF128" s="56"/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6"/>
      <c r="ES128" s="56"/>
      <c r="ET128" s="56"/>
      <c r="EU128" s="56"/>
      <c r="EV128" s="56"/>
      <c r="EW128" s="56"/>
      <c r="EX128" s="56"/>
      <c r="EY128" s="56"/>
      <c r="EZ128" s="56"/>
      <c r="FA128" s="56"/>
      <c r="FB128" s="56"/>
      <c r="FC128" s="56"/>
      <c r="FD128" s="56"/>
      <c r="FE128" s="56"/>
      <c r="FF128" s="56"/>
      <c r="FG128" s="56"/>
      <c r="FH128" s="56"/>
      <c r="FI128" s="56"/>
      <c r="FJ128" s="56"/>
      <c r="FK128" s="56"/>
      <c r="FL128" s="56"/>
      <c r="FM128" s="56"/>
      <c r="FN128" s="56"/>
      <c r="FO128" s="56"/>
      <c r="FP128" s="56"/>
      <c r="FQ128" s="56"/>
      <c r="FR128" s="56"/>
      <c r="FS128" s="56"/>
      <c r="FT128" s="56"/>
      <c r="FU128" s="56"/>
      <c r="FV128" s="56"/>
      <c r="FW128" s="56"/>
      <c r="FX128" s="56"/>
      <c r="FY128" s="56"/>
      <c r="FZ128" s="56"/>
      <c r="GA128" s="56"/>
      <c r="GB128" s="56"/>
      <c r="GC128" s="56"/>
      <c r="GD128" s="56"/>
      <c r="GE128" s="56"/>
      <c r="GF128" s="56"/>
      <c r="GG128" s="56"/>
      <c r="GH128" s="56"/>
      <c r="GI128" s="56"/>
      <c r="GJ128" s="56"/>
      <c r="GK128" s="56"/>
      <c r="GL128" s="56"/>
      <c r="GM128" s="56"/>
      <c r="GN128" s="56"/>
      <c r="GO128" s="56"/>
      <c r="GP128" s="56"/>
      <c r="GQ128" s="56"/>
      <c r="GR128" s="56"/>
      <c r="GS128" s="56"/>
      <c r="GT128" s="56"/>
      <c r="GU128" s="56"/>
      <c r="GV128" s="56"/>
      <c r="GW128" s="56"/>
      <c r="GX128" s="56"/>
      <c r="GY128" s="56"/>
      <c r="GZ128" s="56"/>
      <c r="HA128" s="56"/>
      <c r="HB128" s="56"/>
      <c r="HC128" s="56"/>
      <c r="HD128" s="56"/>
      <c r="HE128" s="56"/>
      <c r="HF128" s="56"/>
      <c r="HG128" s="56"/>
      <c r="HH128" s="56"/>
      <c r="HI128" s="56"/>
      <c r="HJ128" s="56"/>
      <c r="HK128" s="56"/>
      <c r="HL128" s="56"/>
      <c r="HM128" s="56"/>
      <c r="HN128" s="56"/>
      <c r="HO128" s="56"/>
      <c r="HP128" s="56"/>
      <c r="HQ128" s="56"/>
      <c r="HR128" s="56"/>
      <c r="HS128" s="56"/>
      <c r="HT128" s="56"/>
      <c r="HU128" s="56"/>
      <c r="HV128" s="56"/>
    </row>
    <row r="129" spans="1:256" s="39" customFormat="1" ht="24" customHeight="1">
      <c r="A129" s="25">
        <f t="shared" si="3"/>
        <v>122</v>
      </c>
      <c r="B129" s="51" t="s">
        <v>433</v>
      </c>
      <c r="C129" s="51" t="s">
        <v>434</v>
      </c>
      <c r="D129" s="51" t="s">
        <v>52</v>
      </c>
      <c r="E129" s="51" t="s">
        <v>112</v>
      </c>
      <c r="F129" s="52" t="s">
        <v>435</v>
      </c>
      <c r="G129" s="52">
        <v>2</v>
      </c>
      <c r="H129" s="52">
        <v>1</v>
      </c>
      <c r="I129" s="53" t="s">
        <v>299</v>
      </c>
      <c r="J129" s="88">
        <v>5</v>
      </c>
      <c r="K129" s="88">
        <v>3</v>
      </c>
      <c r="L129" s="88"/>
      <c r="M129" s="88"/>
      <c r="N129" s="88"/>
      <c r="O129" s="88"/>
      <c r="P129" s="88"/>
      <c r="Q129" s="88">
        <v>43</v>
      </c>
      <c r="R129" s="88"/>
      <c r="S129" s="30">
        <f t="shared" si="5"/>
        <v>51</v>
      </c>
      <c r="T129" s="61">
        <v>1200</v>
      </c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6"/>
      <c r="EF129" s="56"/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6"/>
      <c r="EY129" s="56"/>
      <c r="EZ129" s="56"/>
      <c r="FA129" s="56"/>
      <c r="FB129" s="56"/>
      <c r="FC129" s="56"/>
      <c r="FD129" s="56"/>
      <c r="FE129" s="56"/>
      <c r="FF129" s="56"/>
      <c r="FG129" s="56"/>
      <c r="FH129" s="56"/>
      <c r="FI129" s="56"/>
      <c r="FJ129" s="56"/>
      <c r="FK129" s="56"/>
      <c r="FL129" s="56"/>
      <c r="FM129" s="56"/>
      <c r="FN129" s="56"/>
      <c r="FO129" s="56"/>
      <c r="FP129" s="56"/>
      <c r="FQ129" s="56"/>
      <c r="FR129" s="56"/>
      <c r="FS129" s="56"/>
      <c r="FT129" s="56"/>
      <c r="FU129" s="56"/>
      <c r="FV129" s="56"/>
      <c r="FW129" s="56"/>
      <c r="FX129" s="56"/>
      <c r="FY129" s="56"/>
      <c r="FZ129" s="56"/>
      <c r="GA129" s="56"/>
      <c r="GB129" s="56"/>
      <c r="GC129" s="56"/>
      <c r="GD129" s="56"/>
      <c r="GE129" s="56"/>
      <c r="GF129" s="56"/>
      <c r="GG129" s="56"/>
      <c r="GH129" s="56"/>
      <c r="GI129" s="56"/>
      <c r="GJ129" s="56"/>
      <c r="GK129" s="56"/>
      <c r="GL129" s="56"/>
      <c r="GM129" s="56"/>
      <c r="GN129" s="56"/>
      <c r="GO129" s="56"/>
      <c r="GP129" s="56"/>
      <c r="GQ129" s="56"/>
      <c r="GR129" s="56"/>
      <c r="GS129" s="56"/>
      <c r="GT129" s="56"/>
      <c r="GU129" s="56"/>
      <c r="GV129" s="56"/>
      <c r="GW129" s="56"/>
      <c r="GX129" s="56"/>
      <c r="GY129" s="56"/>
      <c r="GZ129" s="56"/>
      <c r="HA129" s="56"/>
      <c r="HB129" s="56"/>
      <c r="HC129" s="56"/>
      <c r="HD129" s="56"/>
      <c r="HE129" s="56"/>
      <c r="HF129" s="56"/>
      <c r="HG129" s="56"/>
      <c r="HH129" s="56"/>
      <c r="HI129" s="56"/>
      <c r="HJ129" s="56"/>
      <c r="HK129" s="56"/>
      <c r="HL129" s="56"/>
      <c r="HM129" s="56"/>
      <c r="HN129" s="56"/>
      <c r="HO129" s="56"/>
      <c r="HP129" s="56"/>
      <c r="HQ129" s="56"/>
      <c r="HR129" s="56"/>
      <c r="HS129" s="56"/>
      <c r="HT129" s="56"/>
      <c r="HU129" s="56"/>
      <c r="HV129" s="56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</row>
    <row r="130" spans="1:256" s="39" customFormat="1" ht="45" customHeight="1">
      <c r="A130" s="25">
        <f t="shared" si="3"/>
        <v>123</v>
      </c>
      <c r="B130" s="18" t="s">
        <v>191</v>
      </c>
      <c r="C130" s="19" t="s">
        <v>436</v>
      </c>
      <c r="D130" s="19" t="s">
        <v>437</v>
      </c>
      <c r="E130" s="19" t="s">
        <v>112</v>
      </c>
      <c r="F130" s="20" t="s">
        <v>238</v>
      </c>
      <c r="G130" s="19">
        <v>3</v>
      </c>
      <c r="H130" s="19">
        <v>1</v>
      </c>
      <c r="I130" s="20" t="s">
        <v>438</v>
      </c>
      <c r="J130" s="19">
        <v>5</v>
      </c>
      <c r="K130" s="19">
        <v>4</v>
      </c>
      <c r="L130" s="19"/>
      <c r="M130" s="19"/>
      <c r="N130" s="19"/>
      <c r="O130" s="19"/>
      <c r="P130" s="19"/>
      <c r="Q130" s="19">
        <v>42</v>
      </c>
      <c r="R130" s="19"/>
      <c r="S130" s="21">
        <f t="shared" si="5"/>
        <v>51</v>
      </c>
      <c r="T130" s="22">
        <v>1200</v>
      </c>
      <c r="U130" s="22"/>
      <c r="V130" s="22"/>
      <c r="W130" s="22"/>
      <c r="X130" s="22"/>
      <c r="Y130" s="22"/>
      <c r="Z130" s="19"/>
      <c r="AA130" s="19"/>
      <c r="AB130" s="19"/>
      <c r="AC130" s="19"/>
      <c r="AD130" s="19"/>
      <c r="AE130" s="19"/>
      <c r="AF130" s="19"/>
      <c r="AG130" s="19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 s="1"/>
      <c r="IP130" s="1"/>
      <c r="IQ130" s="1"/>
      <c r="IR130" s="1"/>
      <c r="IS130" s="1"/>
      <c r="IT130" s="1"/>
      <c r="IU130" s="1"/>
      <c r="IV130" s="1"/>
    </row>
    <row r="131" spans="1:256" s="23" customFormat="1" ht="26.25" customHeight="1">
      <c r="A131" s="25">
        <f t="shared" si="3"/>
        <v>124</v>
      </c>
      <c r="B131" s="35" t="s">
        <v>270</v>
      </c>
      <c r="C131" s="35" t="s">
        <v>439</v>
      </c>
      <c r="D131" s="35" t="s">
        <v>440</v>
      </c>
      <c r="E131" s="35" t="s">
        <v>112</v>
      </c>
      <c r="F131" s="34" t="s">
        <v>276</v>
      </c>
      <c r="G131" s="34">
        <v>4</v>
      </c>
      <c r="H131" s="57">
        <v>1</v>
      </c>
      <c r="I131" s="20" t="s">
        <v>409</v>
      </c>
      <c r="J131" s="19">
        <v>2</v>
      </c>
      <c r="K131" s="19">
        <v>3</v>
      </c>
      <c r="L131" s="19"/>
      <c r="M131" s="19"/>
      <c r="N131" s="19"/>
      <c r="O131" s="19">
        <v>2</v>
      </c>
      <c r="P131" s="98"/>
      <c r="Q131" s="19">
        <v>44</v>
      </c>
      <c r="R131" s="19"/>
      <c r="S131" s="21">
        <f t="shared" si="5"/>
        <v>51</v>
      </c>
      <c r="T131" s="37">
        <v>1200</v>
      </c>
      <c r="U131" s="38"/>
      <c r="V131" s="99"/>
      <c r="W131" s="99"/>
      <c r="X131" s="96"/>
      <c r="Y131" s="38"/>
      <c r="Z131" s="38"/>
      <c r="AA131" s="38"/>
      <c r="AB131" s="38"/>
      <c r="AC131" s="38"/>
      <c r="AD131" s="38"/>
      <c r="AE131" s="38"/>
      <c r="AF131" s="38"/>
      <c r="AG131" s="38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</row>
    <row r="132" spans="1:256" s="32" customFormat="1" ht="38.25" customHeight="1">
      <c r="A132" s="25">
        <f t="shared" si="3"/>
        <v>125</v>
      </c>
      <c r="B132" s="48" t="s">
        <v>441</v>
      </c>
      <c r="C132" s="35" t="s">
        <v>442</v>
      </c>
      <c r="D132" s="35" t="s">
        <v>69</v>
      </c>
      <c r="E132" s="35" t="s">
        <v>112</v>
      </c>
      <c r="F132" s="20" t="s">
        <v>443</v>
      </c>
      <c r="G132" s="34">
        <v>3</v>
      </c>
      <c r="H132" s="34">
        <v>1</v>
      </c>
      <c r="I132" s="20" t="s">
        <v>62</v>
      </c>
      <c r="J132" s="19">
        <v>2</v>
      </c>
      <c r="K132" s="19">
        <v>4</v>
      </c>
      <c r="L132" s="19"/>
      <c r="M132" s="19"/>
      <c r="N132" s="19"/>
      <c r="O132" s="19">
        <v>2</v>
      </c>
      <c r="P132" s="49"/>
      <c r="Q132" s="49">
        <v>43</v>
      </c>
      <c r="R132" s="19"/>
      <c r="S132" s="21">
        <f t="shared" si="5"/>
        <v>51</v>
      </c>
      <c r="T132" s="22">
        <v>1200</v>
      </c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</row>
    <row r="133" spans="1:256" s="24" customFormat="1" ht="25.5">
      <c r="A133" s="25">
        <f t="shared" si="3"/>
        <v>126</v>
      </c>
      <c r="B133" s="82" t="s">
        <v>178</v>
      </c>
      <c r="C133" s="83" t="s">
        <v>444</v>
      </c>
      <c r="D133" s="83" t="s">
        <v>445</v>
      </c>
      <c r="E133" s="35" t="s">
        <v>112</v>
      </c>
      <c r="F133" s="20" t="s">
        <v>53</v>
      </c>
      <c r="G133" s="84">
        <v>2</v>
      </c>
      <c r="H133" s="84">
        <v>1</v>
      </c>
      <c r="I133" s="42" t="s">
        <v>49</v>
      </c>
      <c r="J133" s="41">
        <v>0</v>
      </c>
      <c r="K133" s="41">
        <v>4</v>
      </c>
      <c r="L133" s="41"/>
      <c r="M133" s="41"/>
      <c r="N133" s="41"/>
      <c r="O133" s="41">
        <v>5</v>
      </c>
      <c r="P133" s="41"/>
      <c r="Q133" s="86">
        <v>42</v>
      </c>
      <c r="R133" s="41"/>
      <c r="S133" s="21">
        <f t="shared" si="5"/>
        <v>51</v>
      </c>
      <c r="T133" s="46">
        <v>1200</v>
      </c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  <c r="BR133" s="101"/>
      <c r="BS133" s="101"/>
      <c r="BT133" s="101"/>
      <c r="BU133" s="101"/>
      <c r="BV133" s="101"/>
      <c r="BW133" s="101"/>
      <c r="BX133" s="101"/>
      <c r="BY133" s="101"/>
      <c r="BZ133" s="101"/>
      <c r="CA133" s="101"/>
      <c r="CB133" s="101"/>
      <c r="CC133" s="101"/>
      <c r="CD133" s="101"/>
      <c r="CE133" s="101"/>
      <c r="CF133" s="101"/>
      <c r="CG133" s="101"/>
      <c r="CH133" s="101"/>
      <c r="CI133" s="101"/>
      <c r="CJ133" s="101"/>
      <c r="CK133" s="101"/>
      <c r="CL133" s="101"/>
      <c r="CM133" s="101"/>
      <c r="CN133" s="101"/>
      <c r="CO133" s="101"/>
      <c r="CP133" s="101"/>
      <c r="CQ133" s="101"/>
      <c r="CR133" s="101"/>
      <c r="CS133" s="101"/>
      <c r="CT133" s="101"/>
      <c r="CU133" s="101"/>
      <c r="CV133" s="101"/>
      <c r="CW133" s="101"/>
      <c r="CX133" s="101"/>
      <c r="CY133" s="101"/>
      <c r="CZ133" s="101"/>
      <c r="DA133" s="101"/>
      <c r="DB133" s="101"/>
      <c r="DC133" s="101"/>
      <c r="DD133" s="101"/>
      <c r="DE133" s="101"/>
      <c r="DF133" s="101"/>
      <c r="DG133" s="101"/>
      <c r="DH133" s="101"/>
      <c r="DI133" s="101"/>
      <c r="DJ133" s="101"/>
      <c r="DK133" s="101"/>
      <c r="DL133" s="101"/>
      <c r="DM133" s="101"/>
      <c r="DN133" s="101"/>
      <c r="DO133" s="101"/>
      <c r="DP133" s="101"/>
      <c r="DQ133" s="101"/>
      <c r="DR133" s="101"/>
      <c r="DS133" s="101"/>
      <c r="DT133" s="101"/>
      <c r="DU133" s="101"/>
      <c r="DV133" s="101"/>
      <c r="DW133" s="101"/>
      <c r="DX133" s="101"/>
      <c r="DY133" s="101"/>
      <c r="DZ133" s="101"/>
      <c r="EA133" s="101"/>
      <c r="EB133" s="101"/>
      <c r="EC133" s="101"/>
      <c r="ED133" s="101"/>
      <c r="EE133" s="101"/>
      <c r="EF133" s="101"/>
      <c r="EG133" s="101"/>
      <c r="EH133" s="101"/>
      <c r="EI133" s="101"/>
      <c r="EJ133" s="101"/>
      <c r="EK133" s="101"/>
      <c r="EL133" s="101"/>
      <c r="EM133" s="101"/>
      <c r="EN133" s="101"/>
      <c r="EO133" s="101"/>
      <c r="EP133" s="101"/>
      <c r="EQ133" s="101"/>
      <c r="ER133" s="101"/>
      <c r="ES133" s="101"/>
      <c r="ET133" s="101"/>
      <c r="EU133" s="101"/>
      <c r="EV133" s="101"/>
      <c r="EW133" s="101"/>
      <c r="EX133" s="101"/>
      <c r="EY133" s="101"/>
      <c r="EZ133" s="101"/>
      <c r="FA133" s="101"/>
      <c r="FB133" s="101"/>
      <c r="FC133" s="101"/>
      <c r="FD133" s="101"/>
      <c r="FE133" s="101"/>
      <c r="FF133" s="101"/>
      <c r="FG133" s="101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  <c r="IP133" s="32"/>
      <c r="IQ133" s="32"/>
      <c r="IR133" s="32"/>
      <c r="IS133" s="32"/>
      <c r="IT133" s="32"/>
      <c r="IU133" s="32"/>
      <c r="IV133" s="32"/>
    </row>
    <row r="134" spans="1:256" s="56" customFormat="1" ht="25.5">
      <c r="A134" s="25">
        <f t="shared" si="3"/>
        <v>127</v>
      </c>
      <c r="B134" s="51" t="s">
        <v>426</v>
      </c>
      <c r="C134" s="51" t="s">
        <v>446</v>
      </c>
      <c r="D134" s="51" t="s">
        <v>320</v>
      </c>
      <c r="E134" s="51" t="s">
        <v>112</v>
      </c>
      <c r="F134" s="52" t="s">
        <v>104</v>
      </c>
      <c r="G134" s="52">
        <v>1</v>
      </c>
      <c r="H134" s="52">
        <v>2</v>
      </c>
      <c r="I134" s="20" t="s">
        <v>447</v>
      </c>
      <c r="J134" s="29">
        <v>5</v>
      </c>
      <c r="K134" s="29">
        <v>2</v>
      </c>
      <c r="L134" s="29"/>
      <c r="M134" s="29"/>
      <c r="N134" s="29"/>
      <c r="O134" s="29"/>
      <c r="P134" s="29"/>
      <c r="Q134" s="29">
        <v>43</v>
      </c>
      <c r="R134" s="29"/>
      <c r="S134" s="75">
        <f t="shared" si="5"/>
        <v>50</v>
      </c>
      <c r="T134" s="31">
        <v>1200</v>
      </c>
      <c r="U134" s="31"/>
      <c r="V134" s="31"/>
      <c r="W134" s="31"/>
      <c r="X134" s="31"/>
      <c r="Y134" s="31"/>
      <c r="Z134" s="15"/>
      <c r="AA134" s="15"/>
      <c r="AB134" s="15"/>
      <c r="AC134" s="15"/>
      <c r="AD134" s="15"/>
      <c r="AE134" s="15"/>
      <c r="AF134" s="15"/>
      <c r="AG134" s="15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</row>
    <row r="135" spans="1:256" s="23" customFormat="1" ht="12.75">
      <c r="A135" s="25">
        <f t="shared" si="3"/>
        <v>128</v>
      </c>
      <c r="B135" s="18" t="s">
        <v>191</v>
      </c>
      <c r="C135" s="19" t="s">
        <v>448</v>
      </c>
      <c r="D135" s="19" t="s">
        <v>449</v>
      </c>
      <c r="E135" s="19" t="s">
        <v>112</v>
      </c>
      <c r="F135" s="42" t="s">
        <v>344</v>
      </c>
      <c r="G135" s="19">
        <v>4</v>
      </c>
      <c r="H135" s="19">
        <v>1</v>
      </c>
      <c r="I135" s="20" t="s">
        <v>450</v>
      </c>
      <c r="J135" s="19">
        <v>5</v>
      </c>
      <c r="K135" s="19">
        <v>3</v>
      </c>
      <c r="L135" s="19"/>
      <c r="M135" s="19"/>
      <c r="N135" s="19"/>
      <c r="O135" s="19"/>
      <c r="P135" s="19"/>
      <c r="Q135" s="19">
        <v>42</v>
      </c>
      <c r="R135" s="19"/>
      <c r="S135" s="21">
        <f t="shared" si="5"/>
        <v>50</v>
      </c>
      <c r="T135" s="22">
        <v>1200</v>
      </c>
      <c r="U135" s="22"/>
      <c r="V135" s="22"/>
      <c r="W135" s="22"/>
      <c r="X135" s="22"/>
      <c r="Y135" s="22"/>
      <c r="Z135" s="19"/>
      <c r="AA135" s="19"/>
      <c r="AB135" s="19"/>
      <c r="AC135" s="19"/>
      <c r="AD135" s="19"/>
      <c r="AE135" s="19"/>
      <c r="AF135" s="19"/>
      <c r="AG135" s="19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s="1" customFormat="1" ht="12.75">
      <c r="A136" s="25">
        <f t="shared" si="3"/>
        <v>129</v>
      </c>
      <c r="B136" s="18" t="s">
        <v>451</v>
      </c>
      <c r="C136" s="19" t="s">
        <v>275</v>
      </c>
      <c r="D136" s="19" t="s">
        <v>136</v>
      </c>
      <c r="E136" s="19" t="s">
        <v>112</v>
      </c>
      <c r="F136" s="20" t="s">
        <v>344</v>
      </c>
      <c r="G136" s="19">
        <v>3</v>
      </c>
      <c r="H136" s="19">
        <v>1</v>
      </c>
      <c r="I136" s="20" t="s">
        <v>156</v>
      </c>
      <c r="J136" s="19">
        <v>5</v>
      </c>
      <c r="K136" s="19">
        <v>3</v>
      </c>
      <c r="L136" s="19"/>
      <c r="M136" s="19"/>
      <c r="N136" s="19"/>
      <c r="O136" s="19"/>
      <c r="P136" s="19"/>
      <c r="Q136" s="19">
        <v>42</v>
      </c>
      <c r="R136" s="19"/>
      <c r="S136" s="21">
        <f t="shared" si="5"/>
        <v>50</v>
      </c>
      <c r="T136" s="22">
        <v>1200</v>
      </c>
      <c r="U136" s="22"/>
      <c r="V136" s="22"/>
      <c r="W136" s="22"/>
      <c r="X136" s="22"/>
      <c r="Y136" s="22"/>
      <c r="Z136" s="19"/>
      <c r="AA136" s="19"/>
      <c r="AB136" s="19"/>
      <c r="AC136" s="19"/>
      <c r="AD136" s="19"/>
      <c r="AE136" s="19"/>
      <c r="AF136" s="19"/>
      <c r="AG136" s="19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56"/>
      <c r="HX136" s="56"/>
      <c r="HY136" s="56"/>
      <c r="HZ136" s="56"/>
      <c r="IA136" s="56"/>
      <c r="IB136" s="56"/>
      <c r="IC136" s="56"/>
      <c r="ID136" s="56"/>
      <c r="IE136" s="56"/>
      <c r="IF136" s="56"/>
      <c r="IG136" s="56"/>
      <c r="IH136" s="56"/>
      <c r="II136" s="56"/>
      <c r="IJ136" s="56"/>
      <c r="IK136" s="56"/>
      <c r="IL136" s="56"/>
      <c r="IM136" s="56"/>
      <c r="IN136" s="56"/>
      <c r="IO136" s="56"/>
      <c r="IP136" s="56"/>
      <c r="IQ136" s="56"/>
      <c r="IR136" s="56"/>
      <c r="IS136" s="56"/>
      <c r="IT136" s="56"/>
      <c r="IU136" s="56"/>
      <c r="IV136" s="56"/>
    </row>
    <row r="137" spans="1:230" s="23" customFormat="1" ht="25.5">
      <c r="A137" s="25">
        <f t="shared" si="3"/>
        <v>130</v>
      </c>
      <c r="B137" s="51" t="s">
        <v>452</v>
      </c>
      <c r="C137" s="51" t="s">
        <v>147</v>
      </c>
      <c r="D137" s="51" t="s">
        <v>453</v>
      </c>
      <c r="E137" s="51" t="s">
        <v>112</v>
      </c>
      <c r="F137" s="52" t="s">
        <v>344</v>
      </c>
      <c r="G137" s="52">
        <v>1</v>
      </c>
      <c r="H137" s="52">
        <v>1</v>
      </c>
      <c r="I137" s="53" t="s">
        <v>454</v>
      </c>
      <c r="J137" s="29">
        <v>3</v>
      </c>
      <c r="K137" s="29">
        <v>3</v>
      </c>
      <c r="L137" s="29"/>
      <c r="M137" s="29"/>
      <c r="N137" s="29"/>
      <c r="O137" s="29"/>
      <c r="P137" s="29"/>
      <c r="Q137" s="29">
        <v>44</v>
      </c>
      <c r="R137" s="29"/>
      <c r="S137" s="21">
        <f t="shared" si="5"/>
        <v>50</v>
      </c>
      <c r="T137" s="31">
        <v>800</v>
      </c>
      <c r="U137" s="31"/>
      <c r="V137" s="31"/>
      <c r="W137" s="31"/>
      <c r="X137" s="31"/>
      <c r="Y137" s="31"/>
      <c r="Z137" s="15"/>
      <c r="AA137" s="15"/>
      <c r="AB137" s="15"/>
      <c r="AC137" s="15"/>
      <c r="AD137" s="15"/>
      <c r="AE137" s="15"/>
      <c r="AF137" s="15"/>
      <c r="AG137" s="15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</row>
    <row r="138" spans="1:256" s="23" customFormat="1" ht="38.25">
      <c r="A138" s="25">
        <f aca="true" t="shared" si="6" ref="A138:A191">A137+1</f>
        <v>131</v>
      </c>
      <c r="B138" s="69" t="s">
        <v>178</v>
      </c>
      <c r="C138" s="69" t="s">
        <v>76</v>
      </c>
      <c r="D138" s="69" t="s">
        <v>320</v>
      </c>
      <c r="E138" s="69" t="s">
        <v>112</v>
      </c>
      <c r="F138" s="71" t="s">
        <v>455</v>
      </c>
      <c r="G138" s="70">
        <v>1</v>
      </c>
      <c r="H138" s="70">
        <v>1</v>
      </c>
      <c r="I138" s="42" t="s">
        <v>62</v>
      </c>
      <c r="J138" s="70">
        <v>3</v>
      </c>
      <c r="K138" s="70">
        <v>4</v>
      </c>
      <c r="L138" s="70"/>
      <c r="M138" s="70"/>
      <c r="N138" s="70"/>
      <c r="O138" s="70"/>
      <c r="P138" s="70"/>
      <c r="Q138" s="70">
        <v>43</v>
      </c>
      <c r="R138" s="70"/>
      <c r="S138" s="45">
        <f t="shared" si="5"/>
        <v>50</v>
      </c>
      <c r="T138" s="72">
        <v>800</v>
      </c>
      <c r="U138" s="72"/>
      <c r="V138" s="72"/>
      <c r="W138" s="72"/>
      <c r="X138" s="72"/>
      <c r="Y138" s="72"/>
      <c r="Z138" s="73"/>
      <c r="AA138" s="73"/>
      <c r="AB138" s="73"/>
      <c r="AC138" s="73"/>
      <c r="AD138" s="73"/>
      <c r="AE138" s="73"/>
      <c r="AF138" s="73"/>
      <c r="AG138" s="73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  <c r="IS138" s="1"/>
      <c r="IT138" s="1"/>
      <c r="IU138" s="1"/>
      <c r="IV138" s="1"/>
    </row>
    <row r="139" spans="1:256" ht="25.5">
      <c r="A139" s="25">
        <f t="shared" si="6"/>
        <v>132</v>
      </c>
      <c r="B139" s="48" t="s">
        <v>411</v>
      </c>
      <c r="C139" s="35" t="s">
        <v>456</v>
      </c>
      <c r="D139" s="35" t="s">
        <v>446</v>
      </c>
      <c r="E139" s="35" t="s">
        <v>112</v>
      </c>
      <c r="F139" s="20" t="s">
        <v>457</v>
      </c>
      <c r="G139" s="34">
        <v>3</v>
      </c>
      <c r="H139" s="34">
        <v>1</v>
      </c>
      <c r="I139" s="20" t="s">
        <v>351</v>
      </c>
      <c r="J139" s="19">
        <v>2</v>
      </c>
      <c r="K139" s="19">
        <v>3</v>
      </c>
      <c r="L139" s="19"/>
      <c r="M139" s="19"/>
      <c r="N139" s="19"/>
      <c r="O139" s="19">
        <v>2</v>
      </c>
      <c r="P139" s="49"/>
      <c r="Q139" s="19">
        <v>43</v>
      </c>
      <c r="R139" s="19"/>
      <c r="S139" s="21">
        <f t="shared" si="5"/>
        <v>50</v>
      </c>
      <c r="T139" s="22">
        <v>1200</v>
      </c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</row>
    <row r="140" spans="1:230" ht="25.5">
      <c r="A140" s="25">
        <f t="shared" si="6"/>
        <v>133</v>
      </c>
      <c r="B140" s="48" t="s">
        <v>458</v>
      </c>
      <c r="C140" s="35" t="s">
        <v>459</v>
      </c>
      <c r="D140" s="35" t="s">
        <v>346</v>
      </c>
      <c r="E140" s="35" t="s">
        <v>112</v>
      </c>
      <c r="F140" s="20" t="s">
        <v>181</v>
      </c>
      <c r="G140" s="34">
        <v>2</v>
      </c>
      <c r="H140" s="34">
        <v>1</v>
      </c>
      <c r="I140" s="20" t="s">
        <v>168</v>
      </c>
      <c r="J140" s="19">
        <v>2</v>
      </c>
      <c r="K140" s="19">
        <v>4</v>
      </c>
      <c r="L140" s="19"/>
      <c r="M140" s="19"/>
      <c r="N140" s="19"/>
      <c r="O140" s="19"/>
      <c r="P140" s="19"/>
      <c r="Q140" s="49">
        <v>44</v>
      </c>
      <c r="R140" s="19"/>
      <c r="S140" s="21">
        <f t="shared" si="5"/>
        <v>50</v>
      </c>
      <c r="T140" s="22">
        <v>1200</v>
      </c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</row>
    <row r="141" spans="1:256" s="23" customFormat="1" ht="12.75">
      <c r="A141" s="25">
        <f t="shared" si="6"/>
        <v>134</v>
      </c>
      <c r="B141" s="35" t="s">
        <v>23</v>
      </c>
      <c r="C141" s="35" t="s">
        <v>188</v>
      </c>
      <c r="D141" s="35" t="s">
        <v>69</v>
      </c>
      <c r="E141" s="35" t="s">
        <v>112</v>
      </c>
      <c r="F141" s="34" t="s">
        <v>174</v>
      </c>
      <c r="G141" s="34">
        <v>2</v>
      </c>
      <c r="H141" s="57">
        <v>1</v>
      </c>
      <c r="I141" s="20" t="s">
        <v>39</v>
      </c>
      <c r="J141" s="19">
        <v>0</v>
      </c>
      <c r="K141" s="19">
        <v>4</v>
      </c>
      <c r="L141" s="19"/>
      <c r="M141" s="19"/>
      <c r="N141" s="19"/>
      <c r="O141" s="49">
        <v>2</v>
      </c>
      <c r="P141" s="49"/>
      <c r="Q141" s="19">
        <v>44</v>
      </c>
      <c r="R141" s="34"/>
      <c r="S141" s="21">
        <f t="shared" si="5"/>
        <v>50</v>
      </c>
      <c r="T141" s="37">
        <v>1200</v>
      </c>
      <c r="U141" s="38"/>
      <c r="V141" s="79"/>
      <c r="W141" s="79"/>
      <c r="X141" s="80"/>
      <c r="Y141" s="38"/>
      <c r="Z141" s="38"/>
      <c r="AA141" s="38"/>
      <c r="AB141" s="38"/>
      <c r="AC141" s="38"/>
      <c r="AD141" s="38"/>
      <c r="AE141" s="38"/>
      <c r="AF141" s="38"/>
      <c r="AG141" s="38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  <c r="EF141" s="39"/>
      <c r="EG141" s="39"/>
      <c r="EH141" s="39"/>
      <c r="EI141" s="39"/>
      <c r="EJ141" s="39"/>
      <c r="EK141" s="39"/>
      <c r="EL141" s="39"/>
      <c r="EM141" s="39"/>
      <c r="EN141" s="39"/>
      <c r="EO141" s="39"/>
      <c r="EP141" s="39"/>
      <c r="EQ141" s="39"/>
      <c r="ER141" s="39"/>
      <c r="ES141" s="39"/>
      <c r="ET141" s="39"/>
      <c r="EU141" s="39"/>
      <c r="EV141" s="39"/>
      <c r="EW141" s="39"/>
      <c r="EX141" s="39"/>
      <c r="EY141" s="39"/>
      <c r="EZ141" s="39"/>
      <c r="FA141" s="39"/>
      <c r="FB141" s="39"/>
      <c r="FC141" s="39"/>
      <c r="FD141" s="39"/>
      <c r="FE141" s="39"/>
      <c r="FF141" s="39"/>
      <c r="FG141" s="39"/>
      <c r="FH141" s="39"/>
      <c r="FI141" s="39"/>
      <c r="FJ141" s="39"/>
      <c r="FK141" s="39"/>
      <c r="FL141" s="39"/>
      <c r="FM141" s="39"/>
      <c r="FN141" s="39"/>
      <c r="FO141" s="39"/>
      <c r="FP141" s="39"/>
      <c r="FQ141" s="39"/>
      <c r="FR141" s="39"/>
      <c r="FS141" s="39"/>
      <c r="FT141" s="39"/>
      <c r="FU141" s="39"/>
      <c r="FV141" s="39"/>
      <c r="FW141" s="39"/>
      <c r="FX141" s="39"/>
      <c r="FY141" s="39"/>
      <c r="FZ141" s="39"/>
      <c r="GA141" s="39"/>
      <c r="GB141" s="39"/>
      <c r="GC141" s="39"/>
      <c r="GD141" s="39"/>
      <c r="GE141" s="39"/>
      <c r="GF141" s="39"/>
      <c r="GG141" s="39"/>
      <c r="GH141" s="39"/>
      <c r="GI141" s="39"/>
      <c r="GJ141" s="39"/>
      <c r="GK141" s="39"/>
      <c r="GL141" s="39"/>
      <c r="GM141" s="39"/>
      <c r="GN141" s="39"/>
      <c r="GO141" s="39"/>
      <c r="GP141" s="39"/>
      <c r="GQ141" s="39"/>
      <c r="GR141" s="39"/>
      <c r="GS141" s="39"/>
      <c r="GT141" s="39"/>
      <c r="GU141" s="39"/>
      <c r="GV141" s="39"/>
      <c r="GW141" s="39"/>
      <c r="GX141" s="39"/>
      <c r="GY141" s="39"/>
      <c r="GZ141" s="39"/>
      <c r="HA141" s="39"/>
      <c r="HB141" s="39"/>
      <c r="HC141" s="39"/>
      <c r="HD141" s="39"/>
      <c r="HE141" s="39"/>
      <c r="HF141" s="39"/>
      <c r="HG141" s="39"/>
      <c r="HH141" s="39"/>
      <c r="HI141" s="39"/>
      <c r="HJ141" s="39"/>
      <c r="HK141" s="39"/>
      <c r="HL141" s="39"/>
      <c r="HM141" s="39"/>
      <c r="HN141" s="39"/>
      <c r="HO141" s="39"/>
      <c r="HP141" s="39"/>
      <c r="HQ141" s="39"/>
      <c r="HR141" s="39"/>
      <c r="HS141" s="39"/>
      <c r="HT141" s="39"/>
      <c r="HU141" s="39"/>
      <c r="HV141" s="39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6"/>
      <c r="IL141" s="6"/>
      <c r="IM141" s="6"/>
      <c r="IN141" s="6"/>
      <c r="IO141" s="6"/>
      <c r="IP141" s="6"/>
      <c r="IQ141" s="6"/>
      <c r="IR141" s="6"/>
      <c r="IS141" s="6"/>
      <c r="IT141" s="6"/>
      <c r="IU141" s="6"/>
      <c r="IV141" s="6"/>
    </row>
    <row r="142" spans="1:33" s="23" customFormat="1" ht="25.5">
      <c r="A142" s="25">
        <f t="shared" si="6"/>
        <v>135</v>
      </c>
      <c r="B142" s="18" t="s">
        <v>460</v>
      </c>
      <c r="C142" s="19" t="s">
        <v>61</v>
      </c>
      <c r="D142" s="19" t="s">
        <v>31</v>
      </c>
      <c r="E142" s="19" t="s">
        <v>112</v>
      </c>
      <c r="F142" s="20" t="s">
        <v>155</v>
      </c>
      <c r="G142" s="19">
        <v>3</v>
      </c>
      <c r="H142" s="19">
        <v>1</v>
      </c>
      <c r="I142" s="20" t="s">
        <v>461</v>
      </c>
      <c r="J142" s="19">
        <v>5</v>
      </c>
      <c r="K142" s="19">
        <v>3</v>
      </c>
      <c r="L142" s="19"/>
      <c r="M142" s="19"/>
      <c r="N142" s="19"/>
      <c r="O142" s="19">
        <v>2</v>
      </c>
      <c r="P142" s="19"/>
      <c r="Q142" s="19">
        <v>39</v>
      </c>
      <c r="R142" s="19"/>
      <c r="S142" s="21">
        <f t="shared" si="5"/>
        <v>49</v>
      </c>
      <c r="T142" s="22">
        <v>1200</v>
      </c>
      <c r="U142" s="22"/>
      <c r="V142" s="22"/>
      <c r="W142" s="22"/>
      <c r="X142" s="22"/>
      <c r="Y142" s="22"/>
      <c r="Z142" s="19"/>
      <c r="AA142" s="19"/>
      <c r="AB142" s="19"/>
      <c r="AC142" s="19"/>
      <c r="AD142" s="19"/>
      <c r="AE142" s="19"/>
      <c r="AF142" s="19"/>
      <c r="AG142" s="19"/>
    </row>
    <row r="143" spans="1:256" ht="12.75">
      <c r="A143" s="25">
        <f t="shared" si="6"/>
        <v>136</v>
      </c>
      <c r="B143" s="18" t="s">
        <v>462</v>
      </c>
      <c r="C143" s="19" t="s">
        <v>463</v>
      </c>
      <c r="D143" s="19" t="s">
        <v>464</v>
      </c>
      <c r="E143" s="19" t="s">
        <v>112</v>
      </c>
      <c r="F143" s="20" t="s">
        <v>465</v>
      </c>
      <c r="G143" s="19">
        <v>4</v>
      </c>
      <c r="H143" s="19">
        <v>1</v>
      </c>
      <c r="I143" s="20" t="s">
        <v>177</v>
      </c>
      <c r="J143" s="19">
        <v>5</v>
      </c>
      <c r="K143" s="19">
        <v>4</v>
      </c>
      <c r="L143" s="19"/>
      <c r="M143" s="19"/>
      <c r="N143" s="19"/>
      <c r="O143" s="19"/>
      <c r="P143" s="19"/>
      <c r="Q143" s="19">
        <v>40</v>
      </c>
      <c r="R143" s="19"/>
      <c r="S143" s="21">
        <f t="shared" si="5"/>
        <v>49</v>
      </c>
      <c r="T143" s="22">
        <v>1200</v>
      </c>
      <c r="U143" s="22"/>
      <c r="V143" s="22"/>
      <c r="W143" s="22"/>
      <c r="X143" s="22"/>
      <c r="Y143" s="22"/>
      <c r="Z143" s="19"/>
      <c r="AA143" s="19"/>
      <c r="AB143" s="19"/>
      <c r="AC143" s="19"/>
      <c r="AD143" s="19"/>
      <c r="AE143" s="19"/>
      <c r="AF143" s="19"/>
      <c r="AG143" s="19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</row>
    <row r="144" spans="1:256" s="23" customFormat="1" ht="25.5">
      <c r="A144" s="25">
        <f t="shared" si="6"/>
        <v>137</v>
      </c>
      <c r="B144" s="35" t="s">
        <v>273</v>
      </c>
      <c r="C144" s="35" t="s">
        <v>466</v>
      </c>
      <c r="D144" s="35" t="s">
        <v>316</v>
      </c>
      <c r="E144" s="35" t="s">
        <v>112</v>
      </c>
      <c r="F144" s="34" t="s">
        <v>276</v>
      </c>
      <c r="G144" s="34">
        <v>4</v>
      </c>
      <c r="H144" s="57">
        <v>1</v>
      </c>
      <c r="I144" s="20" t="s">
        <v>409</v>
      </c>
      <c r="J144" s="19">
        <v>5</v>
      </c>
      <c r="K144" s="19">
        <v>4</v>
      </c>
      <c r="L144" s="19"/>
      <c r="M144" s="19"/>
      <c r="N144" s="19"/>
      <c r="O144" s="19"/>
      <c r="P144" s="49"/>
      <c r="Q144" s="19">
        <v>40</v>
      </c>
      <c r="R144" s="19"/>
      <c r="S144" s="21">
        <v>49</v>
      </c>
      <c r="T144" s="22">
        <v>1200</v>
      </c>
      <c r="U144" s="22"/>
      <c r="V144" s="22"/>
      <c r="W144" s="22"/>
      <c r="X144" s="22"/>
      <c r="Y144" s="19"/>
      <c r="Z144" s="19"/>
      <c r="AA144" s="19"/>
      <c r="AB144" s="19"/>
      <c r="AC144" s="19"/>
      <c r="AD144" s="19"/>
      <c r="AE144" s="19"/>
      <c r="AF144" s="19"/>
      <c r="AG144" s="19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6"/>
      <c r="IL144" s="6"/>
      <c r="IM144" s="6"/>
      <c r="IN144" s="6"/>
      <c r="IO144" s="6"/>
      <c r="IP144" s="6"/>
      <c r="IQ144" s="6"/>
      <c r="IR144" s="6"/>
      <c r="IS144" s="6"/>
      <c r="IT144" s="6"/>
      <c r="IU144" s="6"/>
      <c r="IV144" s="6"/>
    </row>
    <row r="145" spans="1:230" s="23" customFormat="1" ht="25.5">
      <c r="A145" s="25">
        <f t="shared" si="6"/>
        <v>138</v>
      </c>
      <c r="B145" s="51" t="s">
        <v>467</v>
      </c>
      <c r="C145" s="51" t="s">
        <v>173</v>
      </c>
      <c r="D145" s="51" t="s">
        <v>346</v>
      </c>
      <c r="E145" s="51" t="s">
        <v>112</v>
      </c>
      <c r="F145" s="52" t="s">
        <v>33</v>
      </c>
      <c r="G145" s="52">
        <v>1</v>
      </c>
      <c r="H145" s="52">
        <v>1</v>
      </c>
      <c r="I145" s="53" t="s">
        <v>468</v>
      </c>
      <c r="J145" s="29">
        <v>3</v>
      </c>
      <c r="K145" s="29">
        <v>3</v>
      </c>
      <c r="L145" s="29"/>
      <c r="M145" s="29"/>
      <c r="N145" s="29"/>
      <c r="O145" s="29"/>
      <c r="P145" s="29"/>
      <c r="Q145" s="29">
        <v>43</v>
      </c>
      <c r="R145" s="29"/>
      <c r="S145" s="21">
        <f aca="true" t="shared" si="7" ref="S145:S162">SUM(J145:R145)</f>
        <v>49</v>
      </c>
      <c r="T145" s="31">
        <v>800</v>
      </c>
      <c r="U145" s="31"/>
      <c r="V145" s="31"/>
      <c r="W145" s="31"/>
      <c r="X145" s="31"/>
      <c r="Y145" s="31"/>
      <c r="Z145" s="15"/>
      <c r="AA145" s="15"/>
      <c r="AB145" s="15"/>
      <c r="AC145" s="15"/>
      <c r="AD145" s="15"/>
      <c r="AE145" s="15"/>
      <c r="AF145" s="15"/>
      <c r="AG145" s="15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</row>
    <row r="146" spans="1:256" s="39" customFormat="1" ht="18.75" customHeight="1">
      <c r="A146" s="25">
        <f t="shared" si="6"/>
        <v>139</v>
      </c>
      <c r="B146" s="51" t="s">
        <v>469</v>
      </c>
      <c r="C146" s="51" t="s">
        <v>237</v>
      </c>
      <c r="D146" s="51" t="s">
        <v>248</v>
      </c>
      <c r="E146" s="51" t="s">
        <v>112</v>
      </c>
      <c r="F146" s="52" t="s">
        <v>276</v>
      </c>
      <c r="G146" s="52">
        <v>1</v>
      </c>
      <c r="H146" s="52">
        <v>1</v>
      </c>
      <c r="I146" s="20" t="s">
        <v>470</v>
      </c>
      <c r="J146" s="29">
        <v>3</v>
      </c>
      <c r="K146" s="29">
        <v>3</v>
      </c>
      <c r="L146" s="29"/>
      <c r="M146" s="29"/>
      <c r="N146" s="29"/>
      <c r="O146" s="29"/>
      <c r="P146" s="29"/>
      <c r="Q146" s="29">
        <v>43</v>
      </c>
      <c r="R146" s="29"/>
      <c r="S146" s="30">
        <f t="shared" si="7"/>
        <v>49</v>
      </c>
      <c r="T146" s="31">
        <f>IF(Z146=AA146,AA146,1200)</f>
        <v>800</v>
      </c>
      <c r="U146" s="31"/>
      <c r="V146" s="31"/>
      <c r="W146" s="31"/>
      <c r="X146" s="31"/>
      <c r="Y146" s="31"/>
      <c r="Z146" s="15">
        <f>IF(G146=1,800,1200)</f>
        <v>800</v>
      </c>
      <c r="AA146" s="15">
        <f>IF(H146=1,800,1200)</f>
        <v>800</v>
      </c>
      <c r="AB146" s="15"/>
      <c r="AC146" s="15"/>
      <c r="AD146" s="15"/>
      <c r="AE146" s="15"/>
      <c r="AF146" s="15"/>
      <c r="AG146" s="15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</row>
    <row r="147" spans="1:256" s="78" customFormat="1" ht="18.75" customHeight="1">
      <c r="A147" s="25">
        <f t="shared" si="6"/>
        <v>140</v>
      </c>
      <c r="B147" s="48" t="s">
        <v>323</v>
      </c>
      <c r="C147" s="35" t="s">
        <v>131</v>
      </c>
      <c r="D147" s="35" t="s">
        <v>471</v>
      </c>
      <c r="E147" s="35" t="s">
        <v>112</v>
      </c>
      <c r="F147" s="20" t="s">
        <v>108</v>
      </c>
      <c r="G147" s="34">
        <v>3</v>
      </c>
      <c r="H147" s="34">
        <v>1</v>
      </c>
      <c r="I147" s="65" t="s">
        <v>182</v>
      </c>
      <c r="J147" s="19">
        <v>2</v>
      </c>
      <c r="K147" s="19">
        <v>3</v>
      </c>
      <c r="L147" s="19"/>
      <c r="M147" s="19"/>
      <c r="N147" s="19"/>
      <c r="O147" s="19"/>
      <c r="P147" s="49"/>
      <c r="Q147" s="49">
        <v>44</v>
      </c>
      <c r="R147" s="19"/>
      <c r="S147" s="21">
        <f t="shared" si="7"/>
        <v>49</v>
      </c>
      <c r="T147" s="22">
        <v>1200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/>
      <c r="EL147" s="39"/>
      <c r="EM147" s="39"/>
      <c r="EN147" s="39"/>
      <c r="EO147" s="39"/>
      <c r="EP147" s="39"/>
      <c r="EQ147" s="39"/>
      <c r="ER147" s="39"/>
      <c r="ES147" s="39"/>
      <c r="ET147" s="39"/>
      <c r="EU147" s="39"/>
      <c r="EV147" s="39"/>
      <c r="EW147" s="39"/>
      <c r="EX147" s="39"/>
      <c r="EY147" s="39"/>
      <c r="EZ147" s="39"/>
      <c r="FA147" s="39"/>
      <c r="FB147" s="39"/>
      <c r="FC147" s="39"/>
      <c r="FD147" s="39"/>
      <c r="FE147" s="39"/>
      <c r="FF147" s="39"/>
      <c r="FG147" s="39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6"/>
      <c r="IL147" s="6"/>
      <c r="IM147" s="6"/>
      <c r="IN147" s="6"/>
      <c r="IO147" s="6"/>
      <c r="IP147" s="6"/>
      <c r="IQ147" s="6"/>
      <c r="IR147" s="6"/>
      <c r="IS147" s="6"/>
      <c r="IT147" s="6"/>
      <c r="IU147" s="6"/>
      <c r="IV147" s="6"/>
    </row>
    <row r="148" spans="1:230" ht="12.75">
      <c r="A148" s="25">
        <f t="shared" si="6"/>
        <v>141</v>
      </c>
      <c r="B148" s="41" t="s">
        <v>472</v>
      </c>
      <c r="C148" s="41" t="s">
        <v>473</v>
      </c>
      <c r="D148" s="41" t="s">
        <v>103</v>
      </c>
      <c r="E148" s="41" t="s">
        <v>112</v>
      </c>
      <c r="F148" s="43" t="s">
        <v>474</v>
      </c>
      <c r="G148" s="43">
        <v>2</v>
      </c>
      <c r="H148" s="91">
        <v>1</v>
      </c>
      <c r="I148" s="42" t="s">
        <v>221</v>
      </c>
      <c r="J148" s="25">
        <v>2</v>
      </c>
      <c r="K148" s="25">
        <v>3</v>
      </c>
      <c r="L148" s="25"/>
      <c r="M148" s="25"/>
      <c r="N148" s="25"/>
      <c r="O148" s="44"/>
      <c r="P148" s="44"/>
      <c r="Q148" s="25">
        <v>44</v>
      </c>
      <c r="R148" s="25"/>
      <c r="S148" s="21">
        <f t="shared" si="7"/>
        <v>49</v>
      </c>
      <c r="T148" s="92">
        <v>1200</v>
      </c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68"/>
      <c r="EO148" s="68"/>
      <c r="EP148" s="68"/>
      <c r="EQ148" s="68"/>
      <c r="ER148" s="68"/>
      <c r="ES148" s="68"/>
      <c r="ET148" s="68"/>
      <c r="EU148" s="68"/>
      <c r="EV148" s="68"/>
      <c r="EW148" s="68"/>
      <c r="EX148" s="68"/>
      <c r="EY148" s="68"/>
      <c r="EZ148" s="68"/>
      <c r="FA148" s="68"/>
      <c r="FB148" s="68"/>
      <c r="FC148" s="68"/>
      <c r="FD148" s="68"/>
      <c r="FE148" s="68"/>
      <c r="FF148" s="68"/>
      <c r="FG148" s="68"/>
      <c r="FH148" s="68"/>
      <c r="FI148" s="68"/>
      <c r="FJ148" s="68"/>
      <c r="FK148" s="68"/>
      <c r="FL148" s="68"/>
      <c r="FM148" s="68"/>
      <c r="FN148" s="68"/>
      <c r="FO148" s="68"/>
      <c r="FP148" s="68"/>
      <c r="FQ148" s="68"/>
      <c r="FR148" s="68"/>
      <c r="FS148" s="68"/>
      <c r="FT148" s="68"/>
      <c r="FU148" s="68"/>
      <c r="FV148" s="68"/>
      <c r="FW148" s="68"/>
      <c r="FX148" s="68"/>
      <c r="FY148" s="68"/>
      <c r="FZ148" s="68"/>
      <c r="GA148" s="68"/>
      <c r="GB148" s="68"/>
      <c r="GC148" s="68"/>
      <c r="GD148" s="68"/>
      <c r="GE148" s="68"/>
      <c r="GF148" s="68"/>
      <c r="GG148" s="68"/>
      <c r="GH148" s="68"/>
      <c r="GI148" s="68"/>
      <c r="GJ148" s="68"/>
      <c r="GK148" s="68"/>
      <c r="GL148" s="68"/>
      <c r="GM148" s="68"/>
      <c r="GN148" s="68"/>
      <c r="GO148" s="68"/>
      <c r="GP148" s="68"/>
      <c r="GQ148" s="68"/>
      <c r="GR148" s="68"/>
      <c r="GS148" s="68"/>
      <c r="GT148" s="68"/>
      <c r="GU148" s="68"/>
      <c r="GV148" s="68"/>
      <c r="GW148" s="68"/>
      <c r="GX148" s="68"/>
      <c r="GY148" s="68"/>
      <c r="GZ148" s="68"/>
      <c r="HA148" s="68"/>
      <c r="HB148" s="68"/>
      <c r="HC148" s="68"/>
      <c r="HD148" s="68"/>
      <c r="HE148" s="68"/>
      <c r="HF148" s="68"/>
      <c r="HG148" s="68"/>
      <c r="HH148" s="68"/>
      <c r="HI148" s="68"/>
      <c r="HJ148" s="68"/>
      <c r="HK148" s="68"/>
      <c r="HL148" s="68"/>
      <c r="HM148" s="68"/>
      <c r="HN148" s="68"/>
      <c r="HO148" s="68"/>
      <c r="HP148" s="68"/>
      <c r="HQ148" s="68"/>
      <c r="HR148" s="68"/>
      <c r="HS148" s="68"/>
      <c r="HT148" s="68"/>
      <c r="HU148" s="68"/>
      <c r="HV148" s="68"/>
    </row>
    <row r="149" spans="1:256" ht="12.75">
      <c r="A149" s="25">
        <f t="shared" si="6"/>
        <v>142</v>
      </c>
      <c r="B149" s="48" t="s">
        <v>475</v>
      </c>
      <c r="C149" s="35" t="s">
        <v>207</v>
      </c>
      <c r="D149" s="35" t="s">
        <v>298</v>
      </c>
      <c r="E149" s="35" t="s">
        <v>112</v>
      </c>
      <c r="F149" s="20" t="s">
        <v>344</v>
      </c>
      <c r="G149" s="34">
        <v>2</v>
      </c>
      <c r="H149" s="34">
        <v>1</v>
      </c>
      <c r="I149" s="20" t="s">
        <v>134</v>
      </c>
      <c r="J149" s="19">
        <v>2</v>
      </c>
      <c r="K149" s="19">
        <v>4</v>
      </c>
      <c r="L149" s="19"/>
      <c r="M149" s="19"/>
      <c r="N149" s="19"/>
      <c r="O149" s="19"/>
      <c r="P149" s="19"/>
      <c r="Q149" s="49">
        <v>43</v>
      </c>
      <c r="R149" s="19"/>
      <c r="S149" s="21">
        <f t="shared" si="7"/>
        <v>49</v>
      </c>
      <c r="T149" s="22">
        <v>1200</v>
      </c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  <c r="EC149" s="23"/>
      <c r="ED149" s="23"/>
      <c r="EE149" s="23"/>
      <c r="EF149" s="23"/>
      <c r="EG149" s="23"/>
      <c r="EH149" s="23"/>
      <c r="EI149" s="23"/>
      <c r="EJ149" s="23"/>
      <c r="EK149" s="23"/>
      <c r="EL149" s="23"/>
      <c r="EM149" s="23"/>
      <c r="EN149" s="23"/>
      <c r="EO149" s="23"/>
      <c r="EP149" s="23"/>
      <c r="EQ149" s="23"/>
      <c r="ER149" s="23"/>
      <c r="ES149" s="23"/>
      <c r="ET149" s="23"/>
      <c r="EU149" s="23"/>
      <c r="EV149" s="23"/>
      <c r="EW149" s="23"/>
      <c r="EX149" s="23"/>
      <c r="EY149" s="23"/>
      <c r="EZ149" s="23"/>
      <c r="FA149" s="23"/>
      <c r="FB149" s="23"/>
      <c r="FC149" s="23"/>
      <c r="FD149" s="23"/>
      <c r="FE149" s="23"/>
      <c r="FF149" s="23"/>
      <c r="FG149" s="23"/>
      <c r="FH149" s="23"/>
      <c r="FI149" s="23"/>
      <c r="FJ149" s="23"/>
      <c r="FK149" s="23"/>
      <c r="FL149" s="23"/>
      <c r="FM149" s="23"/>
      <c r="FN149" s="23"/>
      <c r="FO149" s="23"/>
      <c r="FP149" s="23"/>
      <c r="FQ149" s="23"/>
      <c r="FR149" s="23"/>
      <c r="FS149" s="23"/>
      <c r="FT149" s="23"/>
      <c r="FU149" s="23"/>
      <c r="FV149" s="23"/>
      <c r="FW149" s="23"/>
      <c r="FX149" s="23"/>
      <c r="FY149" s="23"/>
      <c r="FZ149" s="23"/>
      <c r="GA149" s="23"/>
      <c r="GB149" s="23"/>
      <c r="GC149" s="23"/>
      <c r="GD149" s="23"/>
      <c r="GE149" s="23"/>
      <c r="GF149" s="23"/>
      <c r="GG149" s="23"/>
      <c r="GH149" s="23"/>
      <c r="GI149" s="23"/>
      <c r="GJ149" s="23"/>
      <c r="GK149" s="23"/>
      <c r="GL149" s="23"/>
      <c r="GM149" s="23"/>
      <c r="GN149" s="23"/>
      <c r="GO149" s="23"/>
      <c r="GP149" s="23"/>
      <c r="GQ149" s="23"/>
      <c r="GR149" s="23"/>
      <c r="GS149" s="23"/>
      <c r="GT149" s="23"/>
      <c r="GU149" s="23"/>
      <c r="GV149" s="23"/>
      <c r="GW149" s="23"/>
      <c r="GX149" s="23"/>
      <c r="GY149" s="23"/>
      <c r="GZ149" s="23"/>
      <c r="HA149" s="23"/>
      <c r="HB149" s="23"/>
      <c r="HC149" s="23"/>
      <c r="HD149" s="23"/>
      <c r="HE149" s="23"/>
      <c r="HF149" s="23"/>
      <c r="HG149" s="23"/>
      <c r="HH149" s="23"/>
      <c r="HI149" s="23"/>
      <c r="HJ149" s="23"/>
      <c r="HK149" s="23"/>
      <c r="HL149" s="23"/>
      <c r="HM149" s="23"/>
      <c r="HN149" s="23"/>
      <c r="HO149" s="23"/>
      <c r="HP149" s="23"/>
      <c r="HQ149" s="23"/>
      <c r="HR149" s="23"/>
      <c r="HS149" s="23"/>
      <c r="HT149" s="23"/>
      <c r="HU149" s="23"/>
      <c r="HV149" s="23"/>
      <c r="HW149" s="39"/>
      <c r="HX149" s="39"/>
      <c r="HY149" s="39"/>
      <c r="HZ149" s="39"/>
      <c r="IA149" s="39"/>
      <c r="IB149" s="39"/>
      <c r="IC149" s="39"/>
      <c r="ID149" s="39"/>
      <c r="IE149" s="39"/>
      <c r="IF149" s="39"/>
      <c r="IG149" s="39"/>
      <c r="IH149" s="39"/>
      <c r="II149" s="39"/>
      <c r="IJ149" s="39"/>
      <c r="IK149" s="39"/>
      <c r="IL149" s="39"/>
      <c r="IM149" s="39"/>
      <c r="IN149" s="39"/>
      <c r="IO149" s="39"/>
      <c r="IP149" s="39"/>
      <c r="IQ149" s="39"/>
      <c r="IR149" s="39"/>
      <c r="IS149" s="39"/>
      <c r="IT149" s="39"/>
      <c r="IU149" s="39"/>
      <c r="IV149" s="39"/>
    </row>
    <row r="150" spans="1:256" ht="12.75">
      <c r="A150" s="25">
        <f t="shared" si="6"/>
        <v>143</v>
      </c>
      <c r="B150" s="18" t="s">
        <v>198</v>
      </c>
      <c r="C150" s="19" t="s">
        <v>336</v>
      </c>
      <c r="D150" s="19" t="s">
        <v>69</v>
      </c>
      <c r="E150" s="19" t="s">
        <v>112</v>
      </c>
      <c r="F150" s="20" t="s">
        <v>27</v>
      </c>
      <c r="G150" s="19">
        <v>4</v>
      </c>
      <c r="H150" s="19">
        <v>1</v>
      </c>
      <c r="I150" s="20" t="s">
        <v>476</v>
      </c>
      <c r="J150" s="19">
        <v>2</v>
      </c>
      <c r="K150" s="19">
        <v>4</v>
      </c>
      <c r="L150" s="19"/>
      <c r="M150" s="19"/>
      <c r="N150" s="19"/>
      <c r="O150" s="19"/>
      <c r="P150" s="19"/>
      <c r="Q150" s="19">
        <v>43</v>
      </c>
      <c r="R150" s="19"/>
      <c r="S150" s="21">
        <f t="shared" si="7"/>
        <v>49</v>
      </c>
      <c r="T150" s="22">
        <v>1200</v>
      </c>
      <c r="U150" s="22"/>
      <c r="V150" s="22"/>
      <c r="W150" s="22"/>
      <c r="X150" s="22"/>
      <c r="Y150" s="22"/>
      <c r="Z150" s="19"/>
      <c r="AA150" s="19"/>
      <c r="AB150" s="19"/>
      <c r="AC150" s="19"/>
      <c r="AD150" s="19"/>
      <c r="AE150" s="19"/>
      <c r="AF150" s="19"/>
      <c r="AG150" s="19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  <c r="EC150" s="23"/>
      <c r="ED150" s="23"/>
      <c r="EE150" s="23"/>
      <c r="EF150" s="23"/>
      <c r="EG150" s="23"/>
      <c r="EH150" s="23"/>
      <c r="EI150" s="23"/>
      <c r="EJ150" s="23"/>
      <c r="EK150" s="23"/>
      <c r="EL150" s="23"/>
      <c r="EM150" s="23"/>
      <c r="EN150" s="23"/>
      <c r="EO150" s="23"/>
      <c r="EP150" s="23"/>
      <c r="EQ150" s="23"/>
      <c r="ER150" s="23"/>
      <c r="ES150" s="23"/>
      <c r="ET150" s="23"/>
      <c r="EU150" s="23"/>
      <c r="EV150" s="23"/>
      <c r="EW150" s="23"/>
      <c r="EX150" s="23"/>
      <c r="EY150" s="23"/>
      <c r="EZ150" s="23"/>
      <c r="FA150" s="23"/>
      <c r="FB150" s="23"/>
      <c r="FC150" s="23"/>
      <c r="FD150" s="23"/>
      <c r="FE150" s="23"/>
      <c r="FF150" s="23"/>
      <c r="FG150" s="23"/>
      <c r="FH150" s="23"/>
      <c r="FI150" s="23"/>
      <c r="FJ150" s="23"/>
      <c r="FK150" s="23"/>
      <c r="FL150" s="23"/>
      <c r="FM150" s="23"/>
      <c r="FN150" s="23"/>
      <c r="FO150" s="23"/>
      <c r="FP150" s="23"/>
      <c r="FQ150" s="23"/>
      <c r="FR150" s="23"/>
      <c r="FS150" s="23"/>
      <c r="FT150" s="23"/>
      <c r="FU150" s="23"/>
      <c r="FV150" s="23"/>
      <c r="FW150" s="23"/>
      <c r="FX150" s="23"/>
      <c r="FY150" s="23"/>
      <c r="FZ150" s="23"/>
      <c r="GA150" s="23"/>
      <c r="GB150" s="23"/>
      <c r="GC150" s="23"/>
      <c r="GD150" s="23"/>
      <c r="GE150" s="23"/>
      <c r="GF150" s="23"/>
      <c r="GG150" s="23"/>
      <c r="GH150" s="23"/>
      <c r="GI150" s="23"/>
      <c r="GJ150" s="23"/>
      <c r="GK150" s="23"/>
      <c r="GL150" s="23"/>
      <c r="GM150" s="23"/>
      <c r="GN150" s="23"/>
      <c r="GO150" s="23"/>
      <c r="GP150" s="23"/>
      <c r="GQ150" s="23"/>
      <c r="GR150" s="23"/>
      <c r="GS150" s="23"/>
      <c r="GT150" s="23"/>
      <c r="GU150" s="23"/>
      <c r="GV150" s="23"/>
      <c r="GW150" s="23"/>
      <c r="GX150" s="23"/>
      <c r="GY150" s="23"/>
      <c r="GZ150" s="23"/>
      <c r="HA150" s="23"/>
      <c r="HB150" s="23"/>
      <c r="HC150" s="23"/>
      <c r="HD150" s="23"/>
      <c r="HE150" s="23"/>
      <c r="HF150" s="23"/>
      <c r="HG150" s="23"/>
      <c r="HH150" s="23"/>
      <c r="HI150" s="23"/>
      <c r="HJ150" s="23"/>
      <c r="HK150" s="23"/>
      <c r="HL150" s="23"/>
      <c r="HM150" s="23"/>
      <c r="HN150" s="23"/>
      <c r="HO150" s="23"/>
      <c r="HP150" s="23"/>
      <c r="HQ150" s="23"/>
      <c r="HR150" s="23"/>
      <c r="HS150" s="23"/>
      <c r="HT150" s="23"/>
      <c r="HU150" s="23"/>
      <c r="HV150" s="23"/>
      <c r="HW150" s="78"/>
      <c r="HX150" s="78"/>
      <c r="HY150" s="78"/>
      <c r="HZ150" s="78"/>
      <c r="IA150" s="78"/>
      <c r="IB150" s="78"/>
      <c r="IC150" s="78"/>
      <c r="ID150" s="78"/>
      <c r="IE150" s="78"/>
      <c r="IF150" s="78"/>
      <c r="IG150" s="78"/>
      <c r="IH150" s="78"/>
      <c r="II150" s="78"/>
      <c r="IJ150" s="78"/>
      <c r="IK150" s="78"/>
      <c r="IL150" s="78"/>
      <c r="IM150" s="78"/>
      <c r="IN150" s="78"/>
      <c r="IO150" s="78"/>
      <c r="IP150" s="78"/>
      <c r="IQ150" s="78"/>
      <c r="IR150" s="78"/>
      <c r="IS150" s="78"/>
      <c r="IT150" s="78"/>
      <c r="IU150" s="78"/>
      <c r="IV150" s="78"/>
    </row>
    <row r="151" spans="1:256" s="23" customFormat="1" ht="12.75" customHeight="1">
      <c r="A151" s="25">
        <f t="shared" si="6"/>
        <v>144</v>
      </c>
      <c r="B151" s="18" t="s">
        <v>367</v>
      </c>
      <c r="C151" s="19" t="s">
        <v>98</v>
      </c>
      <c r="D151" s="19" t="s">
        <v>176</v>
      </c>
      <c r="E151" s="19" t="s">
        <v>112</v>
      </c>
      <c r="F151" s="65" t="s">
        <v>155</v>
      </c>
      <c r="G151" s="19">
        <v>3</v>
      </c>
      <c r="H151" s="19">
        <v>1</v>
      </c>
      <c r="I151" s="20" t="s">
        <v>477</v>
      </c>
      <c r="J151" s="19">
        <v>2</v>
      </c>
      <c r="K151" s="19">
        <v>4</v>
      </c>
      <c r="L151" s="19"/>
      <c r="M151" s="19"/>
      <c r="N151" s="19"/>
      <c r="O151" s="19"/>
      <c r="P151" s="19"/>
      <c r="Q151" s="19">
        <v>43</v>
      </c>
      <c r="R151" s="19"/>
      <c r="S151" s="21">
        <f t="shared" si="7"/>
        <v>49</v>
      </c>
      <c r="T151" s="22">
        <v>1200</v>
      </c>
      <c r="U151" s="22"/>
      <c r="V151" s="22"/>
      <c r="W151" s="22"/>
      <c r="X151" s="22"/>
      <c r="Y151" s="22"/>
      <c r="Z151" s="19"/>
      <c r="AA151" s="19"/>
      <c r="AB151" s="19"/>
      <c r="AC151" s="19"/>
      <c r="AD151" s="19"/>
      <c r="AE151" s="19"/>
      <c r="AF151" s="19"/>
      <c r="AG151" s="19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6"/>
      <c r="IL151" s="6"/>
      <c r="IM151" s="6"/>
      <c r="IN151" s="6"/>
      <c r="IO151" s="6"/>
      <c r="IP151" s="6"/>
      <c r="IQ151" s="6"/>
      <c r="IR151" s="6"/>
      <c r="IS151" s="6"/>
      <c r="IT151" s="6"/>
      <c r="IU151" s="6"/>
      <c r="IV151" s="6"/>
    </row>
    <row r="152" spans="1:256" ht="12.75">
      <c r="A152" s="25">
        <f t="shared" si="6"/>
        <v>145</v>
      </c>
      <c r="B152" s="18" t="s">
        <v>478</v>
      </c>
      <c r="C152" s="19" t="s">
        <v>448</v>
      </c>
      <c r="D152" s="19" t="s">
        <v>479</v>
      </c>
      <c r="E152" s="19" t="s">
        <v>85</v>
      </c>
      <c r="F152" s="20" t="s">
        <v>181</v>
      </c>
      <c r="G152" s="19">
        <v>3</v>
      </c>
      <c r="H152" s="19">
        <v>1</v>
      </c>
      <c r="I152" s="20" t="s">
        <v>480</v>
      </c>
      <c r="J152" s="19">
        <v>2</v>
      </c>
      <c r="K152" s="19">
        <v>2</v>
      </c>
      <c r="L152" s="19"/>
      <c r="M152" s="19"/>
      <c r="N152" s="19"/>
      <c r="O152" s="19">
        <v>5</v>
      </c>
      <c r="P152" s="19"/>
      <c r="Q152" s="19">
        <v>37</v>
      </c>
      <c r="R152" s="19">
        <v>2</v>
      </c>
      <c r="S152" s="21">
        <f t="shared" si="7"/>
        <v>48</v>
      </c>
      <c r="T152" s="22">
        <v>1200</v>
      </c>
      <c r="U152" s="22"/>
      <c r="V152" s="22"/>
      <c r="W152" s="22"/>
      <c r="X152" s="22"/>
      <c r="Y152" s="22"/>
      <c r="Z152" s="19"/>
      <c r="AA152" s="19"/>
      <c r="AB152" s="19"/>
      <c r="AC152" s="19"/>
      <c r="AD152" s="19"/>
      <c r="AE152" s="19"/>
      <c r="AF152" s="19"/>
      <c r="AG152" s="19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</row>
    <row r="153" spans="1:33" s="23" customFormat="1" ht="25.5">
      <c r="A153" s="25">
        <f t="shared" si="6"/>
        <v>146</v>
      </c>
      <c r="B153" s="18" t="s">
        <v>481</v>
      </c>
      <c r="C153" s="19" t="s">
        <v>482</v>
      </c>
      <c r="D153" s="19" t="s">
        <v>483</v>
      </c>
      <c r="E153" s="19" t="s">
        <v>112</v>
      </c>
      <c r="F153" s="20" t="s">
        <v>285</v>
      </c>
      <c r="G153" s="19">
        <v>3</v>
      </c>
      <c r="H153" s="19">
        <v>1</v>
      </c>
      <c r="I153" s="20" t="s">
        <v>484</v>
      </c>
      <c r="J153" s="19">
        <v>2</v>
      </c>
      <c r="K153" s="19">
        <v>3</v>
      </c>
      <c r="L153" s="19"/>
      <c r="M153" s="19"/>
      <c r="N153" s="19"/>
      <c r="O153" s="19">
        <v>2</v>
      </c>
      <c r="P153" s="19"/>
      <c r="Q153" s="19">
        <v>41</v>
      </c>
      <c r="R153" s="19"/>
      <c r="S153" s="21">
        <f t="shared" si="7"/>
        <v>48</v>
      </c>
      <c r="T153" s="22">
        <v>1200</v>
      </c>
      <c r="U153" s="22"/>
      <c r="V153" s="22"/>
      <c r="W153" s="22"/>
      <c r="X153" s="22"/>
      <c r="Y153" s="22"/>
      <c r="Z153" s="19"/>
      <c r="AA153" s="19"/>
      <c r="AB153" s="19"/>
      <c r="AC153" s="19"/>
      <c r="AD153" s="19"/>
      <c r="AE153" s="19"/>
      <c r="AF153" s="19"/>
      <c r="AG153" s="19"/>
    </row>
    <row r="154" spans="1:256" s="39" customFormat="1" ht="42" customHeight="1">
      <c r="A154" s="25">
        <f t="shared" si="6"/>
        <v>147</v>
      </c>
      <c r="B154" s="51" t="s">
        <v>178</v>
      </c>
      <c r="C154" s="51" t="s">
        <v>448</v>
      </c>
      <c r="D154" s="51" t="s">
        <v>69</v>
      </c>
      <c r="E154" s="51" t="s">
        <v>112</v>
      </c>
      <c r="F154" s="52" t="s">
        <v>432</v>
      </c>
      <c r="G154" s="52">
        <v>3</v>
      </c>
      <c r="H154" s="52">
        <v>1</v>
      </c>
      <c r="I154" s="53" t="s">
        <v>39</v>
      </c>
      <c r="J154" s="88">
        <v>2</v>
      </c>
      <c r="K154" s="88">
        <v>4</v>
      </c>
      <c r="L154" s="88"/>
      <c r="M154" s="88"/>
      <c r="N154" s="88"/>
      <c r="O154" s="88">
        <v>2</v>
      </c>
      <c r="P154" s="88"/>
      <c r="Q154" s="88">
        <v>40</v>
      </c>
      <c r="R154" s="88"/>
      <c r="S154" s="30">
        <f t="shared" si="7"/>
        <v>48</v>
      </c>
      <c r="T154" s="61">
        <v>1200</v>
      </c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6"/>
      <c r="AI154" s="56"/>
      <c r="AJ154" s="56"/>
      <c r="AK154" s="56"/>
      <c r="AL154" s="56"/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56"/>
      <c r="AZ154" s="56"/>
      <c r="BA154" s="56"/>
      <c r="BB154" s="56"/>
      <c r="BC154" s="56"/>
      <c r="BD154" s="56"/>
      <c r="BE154" s="56"/>
      <c r="BF154" s="56"/>
      <c r="BG154" s="56"/>
      <c r="BH154" s="56"/>
      <c r="BI154" s="56"/>
      <c r="BJ154" s="56"/>
      <c r="BK154" s="56"/>
      <c r="BL154" s="56"/>
      <c r="BM154" s="56"/>
      <c r="BN154" s="56"/>
      <c r="BO154" s="56"/>
      <c r="BP154" s="56"/>
      <c r="BQ154" s="56"/>
      <c r="BR154" s="56"/>
      <c r="BS154" s="56"/>
      <c r="BT154" s="56"/>
      <c r="BU154" s="56"/>
      <c r="BV154" s="56"/>
      <c r="BW154" s="56"/>
      <c r="BX154" s="56"/>
      <c r="BY154" s="56"/>
      <c r="BZ154" s="56"/>
      <c r="CA154" s="56"/>
      <c r="CB154" s="56"/>
      <c r="CC154" s="56"/>
      <c r="CD154" s="56"/>
      <c r="CE154" s="56"/>
      <c r="CF154" s="56"/>
      <c r="CG154" s="56"/>
      <c r="CH154" s="56"/>
      <c r="CI154" s="56"/>
      <c r="CJ154" s="56"/>
      <c r="CK154" s="56"/>
      <c r="CL154" s="56"/>
      <c r="CM154" s="56"/>
      <c r="CN154" s="56"/>
      <c r="CO154" s="56"/>
      <c r="CP154" s="56"/>
      <c r="CQ154" s="56"/>
      <c r="CR154" s="56"/>
      <c r="CS154" s="56"/>
      <c r="CT154" s="56"/>
      <c r="CU154" s="56"/>
      <c r="CV154" s="56"/>
      <c r="CW154" s="56"/>
      <c r="CX154" s="56"/>
      <c r="CY154" s="56"/>
      <c r="CZ154" s="56"/>
      <c r="DA154" s="56"/>
      <c r="DB154" s="56"/>
      <c r="DC154" s="56"/>
      <c r="DD154" s="56"/>
      <c r="DE154" s="56"/>
      <c r="DF154" s="56"/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6"/>
      <c r="DS154" s="56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6"/>
      <c r="EF154" s="56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6"/>
      <c r="ES154" s="56"/>
      <c r="ET154" s="56"/>
      <c r="EU154" s="56"/>
      <c r="EV154" s="56"/>
      <c r="EW154" s="56"/>
      <c r="EX154" s="56"/>
      <c r="EY154" s="56"/>
      <c r="EZ154" s="56"/>
      <c r="FA154" s="56"/>
      <c r="FB154" s="56"/>
      <c r="FC154" s="56"/>
      <c r="FD154" s="56"/>
      <c r="FE154" s="56"/>
      <c r="FF154" s="56"/>
      <c r="FG154" s="56"/>
      <c r="FH154" s="56"/>
      <c r="FI154" s="56"/>
      <c r="FJ154" s="56"/>
      <c r="FK154" s="56"/>
      <c r="FL154" s="56"/>
      <c r="FM154" s="56"/>
      <c r="FN154" s="56"/>
      <c r="FO154" s="56"/>
      <c r="FP154" s="56"/>
      <c r="FQ154" s="56"/>
      <c r="FR154" s="56"/>
      <c r="FS154" s="56"/>
      <c r="FT154" s="56"/>
      <c r="FU154" s="56"/>
      <c r="FV154" s="56"/>
      <c r="FW154" s="56"/>
      <c r="FX154" s="56"/>
      <c r="FY154" s="56"/>
      <c r="FZ154" s="56"/>
      <c r="GA154" s="56"/>
      <c r="GB154" s="56"/>
      <c r="GC154" s="56"/>
      <c r="GD154" s="56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  <c r="GO154" s="56"/>
      <c r="GP154" s="56"/>
      <c r="GQ154" s="56"/>
      <c r="GR154" s="56"/>
      <c r="GS154" s="56"/>
      <c r="GT154" s="56"/>
      <c r="GU154" s="56"/>
      <c r="GV154" s="56"/>
      <c r="GW154" s="56"/>
      <c r="GX154" s="56"/>
      <c r="GY154" s="56"/>
      <c r="GZ154" s="56"/>
      <c r="HA154" s="56"/>
      <c r="HB154" s="56"/>
      <c r="HC154" s="56"/>
      <c r="HD154" s="56"/>
      <c r="HE154" s="56"/>
      <c r="HF154" s="56"/>
      <c r="HG154" s="56"/>
      <c r="HH154" s="56"/>
      <c r="HI154" s="56"/>
      <c r="HJ154" s="56"/>
      <c r="HK154" s="56"/>
      <c r="HL154" s="56"/>
      <c r="HM154" s="56"/>
      <c r="HN154" s="56"/>
      <c r="HO154" s="56"/>
      <c r="HP154" s="56"/>
      <c r="HQ154" s="56"/>
      <c r="HR154" s="56"/>
      <c r="HS154" s="56"/>
      <c r="HT154" s="56"/>
      <c r="HU154" s="56"/>
      <c r="HV154" s="5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6"/>
      <c r="IL154" s="6"/>
      <c r="IM154" s="6"/>
      <c r="IN154" s="6"/>
      <c r="IO154" s="6"/>
      <c r="IP154" s="6"/>
      <c r="IQ154" s="6"/>
      <c r="IR154" s="6"/>
      <c r="IS154" s="6"/>
      <c r="IT154" s="6"/>
      <c r="IU154" s="6"/>
      <c r="IV154" s="6"/>
    </row>
    <row r="155" spans="1:256" s="23" customFormat="1" ht="25.5">
      <c r="A155" s="25">
        <f t="shared" si="6"/>
        <v>148</v>
      </c>
      <c r="B155" s="51" t="s">
        <v>172</v>
      </c>
      <c r="C155" s="51" t="s">
        <v>485</v>
      </c>
      <c r="D155" s="51" t="s">
        <v>136</v>
      </c>
      <c r="E155" s="51" t="s">
        <v>112</v>
      </c>
      <c r="F155" s="52" t="s">
        <v>338</v>
      </c>
      <c r="G155" s="52">
        <v>2</v>
      </c>
      <c r="H155" s="52">
        <v>1</v>
      </c>
      <c r="I155" s="53" t="s">
        <v>72</v>
      </c>
      <c r="J155" s="29">
        <v>2</v>
      </c>
      <c r="K155" s="29">
        <v>3</v>
      </c>
      <c r="L155" s="29"/>
      <c r="M155" s="29"/>
      <c r="N155" s="29"/>
      <c r="O155" s="29"/>
      <c r="P155" s="29"/>
      <c r="Q155" s="29">
        <v>43</v>
      </c>
      <c r="R155" s="29"/>
      <c r="S155" s="21">
        <f t="shared" si="7"/>
        <v>48</v>
      </c>
      <c r="T155" s="31">
        <v>1200</v>
      </c>
      <c r="U155" s="31"/>
      <c r="V155" s="31"/>
      <c r="W155" s="31"/>
      <c r="X155" s="31"/>
      <c r="Y155" s="31"/>
      <c r="Z155" s="15"/>
      <c r="AA155" s="15"/>
      <c r="AB155" s="15"/>
      <c r="AC155" s="15"/>
      <c r="AD155" s="15"/>
      <c r="AE155" s="15"/>
      <c r="AF155" s="15"/>
      <c r="AG155" s="15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6"/>
      <c r="IL155" s="6"/>
      <c r="IM155" s="6"/>
      <c r="IN155" s="6"/>
      <c r="IO155" s="6"/>
      <c r="IP155" s="6"/>
      <c r="IQ155" s="6"/>
      <c r="IR155" s="6"/>
      <c r="IS155" s="6"/>
      <c r="IT155" s="6"/>
      <c r="IU155" s="6"/>
      <c r="IV155" s="6"/>
    </row>
    <row r="156" spans="1:256" ht="12.75">
      <c r="A156" s="25">
        <f t="shared" si="6"/>
        <v>149</v>
      </c>
      <c r="B156" s="69" t="s">
        <v>191</v>
      </c>
      <c r="C156" s="69" t="s">
        <v>131</v>
      </c>
      <c r="D156" s="69" t="s">
        <v>222</v>
      </c>
      <c r="E156" s="69" t="s">
        <v>112</v>
      </c>
      <c r="F156" s="70" t="s">
        <v>486</v>
      </c>
      <c r="G156" s="70">
        <v>3</v>
      </c>
      <c r="H156" s="70">
        <v>1</v>
      </c>
      <c r="I156" s="71" t="s">
        <v>487</v>
      </c>
      <c r="J156" s="70">
        <v>2</v>
      </c>
      <c r="K156" s="70">
        <v>3</v>
      </c>
      <c r="L156" s="70"/>
      <c r="M156" s="70"/>
      <c r="N156" s="70"/>
      <c r="O156" s="70"/>
      <c r="P156" s="70"/>
      <c r="Q156" s="70">
        <v>43</v>
      </c>
      <c r="R156" s="70"/>
      <c r="S156" s="45">
        <f t="shared" si="7"/>
        <v>48</v>
      </c>
      <c r="T156" s="72">
        <v>1200</v>
      </c>
      <c r="U156" s="72"/>
      <c r="V156" s="72"/>
      <c r="W156" s="72"/>
      <c r="X156" s="72"/>
      <c r="Y156" s="72"/>
      <c r="Z156" s="73"/>
      <c r="AA156" s="73"/>
      <c r="AB156" s="73"/>
      <c r="AC156" s="73"/>
      <c r="AD156" s="73"/>
      <c r="AE156" s="73"/>
      <c r="AF156" s="73"/>
      <c r="AG156" s="73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47"/>
      <c r="HX156" s="47"/>
      <c r="HY156" s="47"/>
      <c r="HZ156" s="47"/>
      <c r="IA156" s="47"/>
      <c r="IB156" s="47"/>
      <c r="IC156" s="47"/>
      <c r="ID156" s="47"/>
      <c r="IE156" s="47"/>
      <c r="IF156" s="47"/>
      <c r="IG156" s="47"/>
      <c r="IH156" s="47"/>
      <c r="II156" s="47"/>
      <c r="IJ156" s="47"/>
      <c r="IK156" s="47"/>
      <c r="IL156" s="47"/>
      <c r="IM156" s="47"/>
      <c r="IN156" s="47"/>
      <c r="IO156" s="47"/>
      <c r="IP156" s="47"/>
      <c r="IQ156" s="47"/>
      <c r="IR156" s="47"/>
      <c r="IS156" s="47"/>
      <c r="IT156" s="47"/>
      <c r="IU156" s="47"/>
      <c r="IV156" s="47"/>
    </row>
    <row r="157" spans="1:256" s="47" customFormat="1" ht="56.25" customHeight="1">
      <c r="A157" s="25">
        <f t="shared" si="6"/>
        <v>150</v>
      </c>
      <c r="B157" s="51" t="s">
        <v>488</v>
      </c>
      <c r="C157" s="51" t="s">
        <v>489</v>
      </c>
      <c r="D157" s="51" t="s">
        <v>490</v>
      </c>
      <c r="E157" s="51" t="s">
        <v>112</v>
      </c>
      <c r="F157" s="53" t="s">
        <v>491</v>
      </c>
      <c r="G157" s="52">
        <v>2</v>
      </c>
      <c r="H157" s="52">
        <v>1</v>
      </c>
      <c r="I157" s="20" t="s">
        <v>492</v>
      </c>
      <c r="J157" s="29">
        <v>2</v>
      </c>
      <c r="K157" s="29">
        <v>3</v>
      </c>
      <c r="L157" s="29"/>
      <c r="M157" s="29"/>
      <c r="N157" s="29"/>
      <c r="O157" s="29"/>
      <c r="P157" s="29"/>
      <c r="Q157" s="29">
        <v>43</v>
      </c>
      <c r="R157" s="29"/>
      <c r="S157" s="21">
        <f t="shared" si="7"/>
        <v>48</v>
      </c>
      <c r="T157" s="31">
        <v>1200</v>
      </c>
      <c r="U157" s="31"/>
      <c r="V157" s="31"/>
      <c r="W157" s="31"/>
      <c r="X157" s="31"/>
      <c r="Y157" s="31"/>
      <c r="Z157" s="15"/>
      <c r="AA157" s="15"/>
      <c r="AB157" s="15"/>
      <c r="AC157" s="15"/>
      <c r="AD157" s="15"/>
      <c r="AE157" s="15"/>
      <c r="AF157" s="15"/>
      <c r="AG157" s="15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  <c r="IV157" s="6"/>
    </row>
    <row r="158" spans="1:256" ht="38.25">
      <c r="A158" s="25">
        <f t="shared" si="6"/>
        <v>151</v>
      </c>
      <c r="B158" s="27" t="s">
        <v>493</v>
      </c>
      <c r="C158" s="27" t="s">
        <v>84</v>
      </c>
      <c r="D158" s="27" t="s">
        <v>494</v>
      </c>
      <c r="E158" s="27" t="s">
        <v>112</v>
      </c>
      <c r="F158" s="28" t="s">
        <v>432</v>
      </c>
      <c r="G158" s="28">
        <v>3</v>
      </c>
      <c r="H158" s="33">
        <v>1</v>
      </c>
      <c r="I158" s="34" t="s">
        <v>495</v>
      </c>
      <c r="J158" s="35">
        <v>2</v>
      </c>
      <c r="K158" s="35">
        <v>4</v>
      </c>
      <c r="L158" s="35"/>
      <c r="M158" s="35"/>
      <c r="N158" s="35"/>
      <c r="O158" s="35"/>
      <c r="P158" s="49"/>
      <c r="Q158" s="35">
        <v>42</v>
      </c>
      <c r="R158" s="19"/>
      <c r="S158" s="21">
        <f t="shared" si="7"/>
        <v>48</v>
      </c>
      <c r="T158" s="61">
        <v>1200</v>
      </c>
      <c r="U158" s="62"/>
      <c r="V158" s="38"/>
      <c r="W158" s="38"/>
      <c r="X158" s="38"/>
      <c r="Y158" s="62"/>
      <c r="Z158" s="62"/>
      <c r="AA158" s="62"/>
      <c r="AB158" s="62"/>
      <c r="AC158" s="62"/>
      <c r="AD158" s="62"/>
      <c r="AE158" s="62"/>
      <c r="AF158" s="62"/>
      <c r="AG158" s="6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9"/>
      <c r="HI158" s="39"/>
      <c r="HJ158" s="39"/>
      <c r="HK158" s="39"/>
      <c r="HL158" s="39"/>
      <c r="HM158" s="39"/>
      <c r="HN158" s="39"/>
      <c r="HO158" s="39"/>
      <c r="HP158" s="39"/>
      <c r="HQ158" s="39"/>
      <c r="HR158" s="39"/>
      <c r="HS158" s="39"/>
      <c r="HT158" s="39"/>
      <c r="HU158" s="39"/>
      <c r="HV158" s="39"/>
      <c r="HW158" s="39"/>
      <c r="HX158" s="39"/>
      <c r="HY158" s="39"/>
      <c r="HZ158" s="39"/>
      <c r="IA158" s="39"/>
      <c r="IB158" s="39"/>
      <c r="IC158" s="39"/>
      <c r="ID158" s="39"/>
      <c r="IE158" s="39"/>
      <c r="IF158" s="39"/>
      <c r="IG158" s="39"/>
      <c r="IH158" s="39"/>
      <c r="II158" s="39"/>
      <c r="IJ158" s="39"/>
      <c r="IK158" s="39"/>
      <c r="IL158" s="39"/>
      <c r="IM158" s="39"/>
      <c r="IN158" s="39"/>
      <c r="IO158" s="39"/>
      <c r="IP158" s="39"/>
      <c r="IQ158" s="39"/>
      <c r="IR158" s="39"/>
      <c r="IS158" s="39"/>
      <c r="IT158" s="39"/>
      <c r="IU158" s="39"/>
      <c r="IV158" s="39"/>
    </row>
    <row r="159" spans="1:256" s="39" customFormat="1" ht="25.5">
      <c r="A159" s="25">
        <f t="shared" si="6"/>
        <v>152</v>
      </c>
      <c r="B159" s="34" t="s">
        <v>496</v>
      </c>
      <c r="C159" s="34" t="s">
        <v>497</v>
      </c>
      <c r="D159" s="34" t="s">
        <v>498</v>
      </c>
      <c r="E159" s="27" t="s">
        <v>112</v>
      </c>
      <c r="F159" s="19" t="s">
        <v>499</v>
      </c>
      <c r="G159" s="19">
        <v>3</v>
      </c>
      <c r="H159" s="57">
        <v>1</v>
      </c>
      <c r="I159" s="20" t="s">
        <v>500</v>
      </c>
      <c r="J159" s="19">
        <v>2</v>
      </c>
      <c r="K159" s="19">
        <v>4</v>
      </c>
      <c r="L159" s="19"/>
      <c r="M159" s="19"/>
      <c r="N159" s="19"/>
      <c r="O159" s="19"/>
      <c r="P159" s="49"/>
      <c r="Q159" s="19">
        <v>42</v>
      </c>
      <c r="R159" s="19"/>
      <c r="S159" s="21">
        <f t="shared" si="7"/>
        <v>48</v>
      </c>
      <c r="T159" s="61">
        <v>1200</v>
      </c>
      <c r="U159" s="62"/>
      <c r="V159" s="38"/>
      <c r="W159" s="38"/>
      <c r="X159" s="38"/>
      <c r="Y159" s="38"/>
      <c r="Z159" s="38"/>
      <c r="AA159" s="38"/>
      <c r="AB159" s="62"/>
      <c r="AC159" s="62"/>
      <c r="AD159" s="62"/>
      <c r="AE159" s="62"/>
      <c r="AF159" s="62"/>
      <c r="AG159" s="6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</row>
    <row r="160" spans="1:256" s="68" customFormat="1" ht="45" customHeight="1">
      <c r="A160" s="25">
        <f t="shared" si="6"/>
        <v>153</v>
      </c>
      <c r="B160" s="48" t="s">
        <v>273</v>
      </c>
      <c r="C160" s="35" t="s">
        <v>303</v>
      </c>
      <c r="D160" s="35" t="s">
        <v>501</v>
      </c>
      <c r="E160" s="35" t="s">
        <v>112</v>
      </c>
      <c r="F160" s="65" t="s">
        <v>167</v>
      </c>
      <c r="G160" s="34">
        <v>4</v>
      </c>
      <c r="H160" s="34">
        <v>1</v>
      </c>
      <c r="I160" s="20" t="s">
        <v>502</v>
      </c>
      <c r="J160" s="19"/>
      <c r="K160" s="19">
        <v>3</v>
      </c>
      <c r="L160" s="19"/>
      <c r="M160" s="19"/>
      <c r="N160" s="19"/>
      <c r="O160" s="19">
        <v>2</v>
      </c>
      <c r="P160" s="19"/>
      <c r="Q160" s="49">
        <v>43</v>
      </c>
      <c r="R160" s="19"/>
      <c r="S160" s="21">
        <f t="shared" si="7"/>
        <v>48</v>
      </c>
      <c r="T160" s="22">
        <v>1200</v>
      </c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  <c r="EC160" s="23"/>
      <c r="ED160" s="23"/>
      <c r="EE160" s="23"/>
      <c r="EF160" s="23"/>
      <c r="EG160" s="23"/>
      <c r="EH160" s="23"/>
      <c r="EI160" s="23"/>
      <c r="EJ160" s="23"/>
      <c r="EK160" s="23"/>
      <c r="EL160" s="23"/>
      <c r="EM160" s="23"/>
      <c r="EN160" s="23"/>
      <c r="EO160" s="23"/>
      <c r="EP160" s="23"/>
      <c r="EQ160" s="23"/>
      <c r="ER160" s="23"/>
      <c r="ES160" s="23"/>
      <c r="ET160" s="23"/>
      <c r="EU160" s="23"/>
      <c r="EV160" s="23"/>
      <c r="EW160" s="23"/>
      <c r="EX160" s="23"/>
      <c r="EY160" s="23"/>
      <c r="EZ160" s="23"/>
      <c r="FA160" s="23"/>
      <c r="FB160" s="23"/>
      <c r="FC160" s="23"/>
      <c r="FD160" s="23"/>
      <c r="FE160" s="23"/>
      <c r="FF160" s="23"/>
      <c r="FG160" s="23"/>
      <c r="FH160" s="23"/>
      <c r="FI160" s="23"/>
      <c r="FJ160" s="23"/>
      <c r="FK160" s="23"/>
      <c r="FL160" s="23"/>
      <c r="FM160" s="23"/>
      <c r="FN160" s="23"/>
      <c r="FO160" s="23"/>
      <c r="FP160" s="23"/>
      <c r="FQ160" s="23"/>
      <c r="FR160" s="23"/>
      <c r="FS160" s="23"/>
      <c r="FT160" s="23"/>
      <c r="FU160" s="23"/>
      <c r="FV160" s="23"/>
      <c r="FW160" s="23"/>
      <c r="FX160" s="23"/>
      <c r="FY160" s="23"/>
      <c r="FZ160" s="23"/>
      <c r="GA160" s="23"/>
      <c r="GB160" s="23"/>
      <c r="GC160" s="23"/>
      <c r="GD160" s="23"/>
      <c r="GE160" s="23"/>
      <c r="GF160" s="23"/>
      <c r="GG160" s="23"/>
      <c r="GH160" s="23"/>
      <c r="GI160" s="23"/>
      <c r="GJ160" s="23"/>
      <c r="GK160" s="23"/>
      <c r="GL160" s="23"/>
      <c r="GM160" s="23"/>
      <c r="GN160" s="23"/>
      <c r="GO160" s="23"/>
      <c r="GP160" s="23"/>
      <c r="GQ160" s="23"/>
      <c r="GR160" s="23"/>
      <c r="GS160" s="23"/>
      <c r="GT160" s="23"/>
      <c r="GU160" s="23"/>
      <c r="GV160" s="23"/>
      <c r="GW160" s="23"/>
      <c r="GX160" s="23"/>
      <c r="GY160" s="23"/>
      <c r="GZ160" s="23"/>
      <c r="HA160" s="23"/>
      <c r="HB160" s="23"/>
      <c r="HC160" s="23"/>
      <c r="HD160" s="23"/>
      <c r="HE160" s="23"/>
      <c r="HF160" s="23"/>
      <c r="HG160" s="23"/>
      <c r="HH160" s="23"/>
      <c r="HI160" s="23"/>
      <c r="HJ160" s="23"/>
      <c r="HK160" s="23"/>
      <c r="HL160" s="23"/>
      <c r="HM160" s="23"/>
      <c r="HN160" s="23"/>
      <c r="HO160" s="23"/>
      <c r="HP160" s="23"/>
      <c r="HQ160" s="23"/>
      <c r="HR160" s="23"/>
      <c r="HS160" s="23"/>
      <c r="HT160" s="23"/>
      <c r="HU160" s="23"/>
      <c r="HV160" s="23"/>
      <c r="HW160" s="39"/>
      <c r="HX160" s="39"/>
      <c r="HY160" s="39"/>
      <c r="HZ160" s="39"/>
      <c r="IA160" s="39"/>
      <c r="IB160" s="39"/>
      <c r="IC160" s="39"/>
      <c r="ID160" s="39"/>
      <c r="IE160" s="39"/>
      <c r="IF160" s="39"/>
      <c r="IG160" s="39"/>
      <c r="IH160" s="39"/>
      <c r="II160" s="39"/>
      <c r="IJ160" s="39"/>
      <c r="IK160" s="39"/>
      <c r="IL160" s="39"/>
      <c r="IM160" s="39"/>
      <c r="IN160" s="39"/>
      <c r="IO160" s="39"/>
      <c r="IP160" s="39"/>
      <c r="IQ160" s="39"/>
      <c r="IR160" s="39"/>
      <c r="IS160" s="39"/>
      <c r="IT160" s="39"/>
      <c r="IU160" s="39"/>
      <c r="IV160" s="39"/>
    </row>
    <row r="161" spans="1:230" s="68" customFormat="1" ht="40.5" customHeight="1">
      <c r="A161" s="25">
        <f t="shared" si="6"/>
        <v>154</v>
      </c>
      <c r="B161" s="51" t="s">
        <v>503</v>
      </c>
      <c r="C161" s="51" t="s">
        <v>46</v>
      </c>
      <c r="D161" s="51" t="s">
        <v>70</v>
      </c>
      <c r="E161" s="51" t="s">
        <v>112</v>
      </c>
      <c r="F161" s="52" t="s">
        <v>200</v>
      </c>
      <c r="G161" s="52">
        <v>1</v>
      </c>
      <c r="H161" s="52">
        <v>1</v>
      </c>
      <c r="I161" s="53" t="s">
        <v>504</v>
      </c>
      <c r="J161" s="29">
        <v>5</v>
      </c>
      <c r="K161" s="29">
        <v>2</v>
      </c>
      <c r="L161" s="29"/>
      <c r="M161" s="29"/>
      <c r="N161" s="29"/>
      <c r="O161" s="29"/>
      <c r="P161" s="29"/>
      <c r="Q161" s="29">
        <v>40</v>
      </c>
      <c r="R161" s="29"/>
      <c r="S161" s="21">
        <f t="shared" si="7"/>
        <v>47</v>
      </c>
      <c r="T161" s="31">
        <v>800</v>
      </c>
      <c r="U161" s="31"/>
      <c r="V161" s="31"/>
      <c r="W161" s="31"/>
      <c r="X161" s="31"/>
      <c r="Y161" s="31"/>
      <c r="Z161" s="15"/>
      <c r="AA161" s="15"/>
      <c r="AB161" s="15"/>
      <c r="AC161" s="15"/>
      <c r="AD161" s="15"/>
      <c r="AE161" s="15"/>
      <c r="AF161" s="15"/>
      <c r="AG161" s="15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</row>
    <row r="162" spans="1:256" ht="33" customHeight="1">
      <c r="A162" s="25">
        <f t="shared" si="6"/>
        <v>155</v>
      </c>
      <c r="B162" s="18" t="s">
        <v>505</v>
      </c>
      <c r="C162" s="19" t="s">
        <v>102</v>
      </c>
      <c r="D162" s="19" t="s">
        <v>350</v>
      </c>
      <c r="E162" s="19" t="s">
        <v>112</v>
      </c>
      <c r="F162" s="20" t="s">
        <v>506</v>
      </c>
      <c r="G162" s="19">
        <v>3</v>
      </c>
      <c r="H162" s="19">
        <v>1</v>
      </c>
      <c r="I162" s="20" t="s">
        <v>401</v>
      </c>
      <c r="J162" s="19">
        <v>5</v>
      </c>
      <c r="K162" s="19">
        <v>4</v>
      </c>
      <c r="L162" s="19"/>
      <c r="M162" s="19"/>
      <c r="N162" s="19"/>
      <c r="O162" s="19"/>
      <c r="P162" s="19"/>
      <c r="Q162" s="19">
        <v>38</v>
      </c>
      <c r="R162" s="19"/>
      <c r="S162" s="21">
        <f t="shared" si="7"/>
        <v>47</v>
      </c>
      <c r="T162" s="22">
        <v>1200</v>
      </c>
      <c r="U162" s="22"/>
      <c r="V162" s="22"/>
      <c r="W162" s="22"/>
      <c r="X162" s="22"/>
      <c r="Y162" s="22"/>
      <c r="Z162" s="19"/>
      <c r="AA162" s="19"/>
      <c r="AB162" s="19"/>
      <c r="AC162" s="19"/>
      <c r="AD162" s="19"/>
      <c r="AE162" s="19"/>
      <c r="AF162" s="19"/>
      <c r="AG162" s="19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  <c r="EC162" s="23"/>
      <c r="ED162" s="23"/>
      <c r="EE162" s="23"/>
      <c r="EF162" s="23"/>
      <c r="EG162" s="23"/>
      <c r="EH162" s="23"/>
      <c r="EI162" s="23"/>
      <c r="EJ162" s="23"/>
      <c r="EK162" s="23"/>
      <c r="EL162" s="23"/>
      <c r="EM162" s="23"/>
      <c r="EN162" s="23"/>
      <c r="EO162" s="23"/>
      <c r="EP162" s="23"/>
      <c r="EQ162" s="23"/>
      <c r="ER162" s="23"/>
      <c r="ES162" s="23"/>
      <c r="ET162" s="23"/>
      <c r="EU162" s="23"/>
      <c r="EV162" s="23"/>
      <c r="EW162" s="23"/>
      <c r="EX162" s="23"/>
      <c r="EY162" s="23"/>
      <c r="EZ162" s="23"/>
      <c r="FA162" s="23"/>
      <c r="FB162" s="23"/>
      <c r="FC162" s="23"/>
      <c r="FD162" s="23"/>
      <c r="FE162" s="23"/>
      <c r="FF162" s="23"/>
      <c r="FG162" s="23"/>
      <c r="FH162" s="23"/>
      <c r="FI162" s="23"/>
      <c r="FJ162" s="23"/>
      <c r="FK162" s="23"/>
      <c r="FL162" s="23"/>
      <c r="FM162" s="23"/>
      <c r="FN162" s="23"/>
      <c r="FO162" s="23"/>
      <c r="FP162" s="23"/>
      <c r="FQ162" s="23"/>
      <c r="FR162" s="23"/>
      <c r="FS162" s="23"/>
      <c r="FT162" s="23"/>
      <c r="FU162" s="23"/>
      <c r="FV162" s="23"/>
      <c r="FW162" s="23"/>
      <c r="FX162" s="23"/>
      <c r="FY162" s="23"/>
      <c r="FZ162" s="23"/>
      <c r="GA162" s="23"/>
      <c r="GB162" s="23"/>
      <c r="GC162" s="23"/>
      <c r="GD162" s="23"/>
      <c r="GE162" s="23"/>
      <c r="GF162" s="23"/>
      <c r="GG162" s="23"/>
      <c r="GH162" s="23"/>
      <c r="GI162" s="23"/>
      <c r="GJ162" s="23"/>
      <c r="GK162" s="23"/>
      <c r="GL162" s="23"/>
      <c r="GM162" s="23"/>
      <c r="GN162" s="23"/>
      <c r="GO162" s="23"/>
      <c r="GP162" s="23"/>
      <c r="GQ162" s="23"/>
      <c r="GR162" s="23"/>
      <c r="GS162" s="23"/>
      <c r="GT162" s="23"/>
      <c r="GU162" s="23"/>
      <c r="GV162" s="23"/>
      <c r="GW162" s="23"/>
      <c r="GX162" s="23"/>
      <c r="GY162" s="23"/>
      <c r="GZ162" s="23"/>
      <c r="HA162" s="23"/>
      <c r="HB162" s="23"/>
      <c r="HC162" s="23"/>
      <c r="HD162" s="23"/>
      <c r="HE162" s="23"/>
      <c r="HF162" s="23"/>
      <c r="HG162" s="23"/>
      <c r="HH162" s="23"/>
      <c r="HI162" s="23"/>
      <c r="HJ162" s="23"/>
      <c r="HK162" s="23"/>
      <c r="HL162" s="23"/>
      <c r="HM162" s="23"/>
      <c r="HN162" s="23"/>
      <c r="HO162" s="23"/>
      <c r="HP162" s="23"/>
      <c r="HQ162" s="23"/>
      <c r="HR162" s="23"/>
      <c r="HS162" s="23"/>
      <c r="HT162" s="23"/>
      <c r="HU162" s="23"/>
      <c r="HV162" s="23"/>
      <c r="HW162" s="68"/>
      <c r="HX162" s="68"/>
      <c r="HY162" s="68"/>
      <c r="HZ162" s="68"/>
      <c r="IA162" s="68"/>
      <c r="IB162" s="68"/>
      <c r="IC162" s="68"/>
      <c r="ID162" s="68"/>
      <c r="IE162" s="68"/>
      <c r="IF162" s="68"/>
      <c r="IG162" s="68"/>
      <c r="IH162" s="68"/>
      <c r="II162" s="68"/>
      <c r="IJ162" s="68"/>
      <c r="IK162" s="68"/>
      <c r="IL162" s="68"/>
      <c r="IM162" s="68"/>
      <c r="IN162" s="68"/>
      <c r="IO162" s="68"/>
      <c r="IP162" s="68"/>
      <c r="IQ162" s="68"/>
      <c r="IR162" s="68"/>
      <c r="IS162" s="68"/>
      <c r="IT162" s="68"/>
      <c r="IU162" s="68"/>
      <c r="IV162" s="68"/>
    </row>
    <row r="163" spans="1:256" s="23" customFormat="1" ht="38.25">
      <c r="A163" s="25">
        <f t="shared" si="6"/>
        <v>156</v>
      </c>
      <c r="B163" s="27" t="s">
        <v>507</v>
      </c>
      <c r="C163" s="27" t="s">
        <v>508</v>
      </c>
      <c r="D163" s="27" t="s">
        <v>509</v>
      </c>
      <c r="E163" s="27" t="s">
        <v>112</v>
      </c>
      <c r="F163" s="28" t="s">
        <v>174</v>
      </c>
      <c r="G163" s="28">
        <v>3</v>
      </c>
      <c r="H163" s="33">
        <v>1</v>
      </c>
      <c r="I163" s="34" t="s">
        <v>510</v>
      </c>
      <c r="J163" s="35">
        <v>2</v>
      </c>
      <c r="K163" s="35">
        <v>3</v>
      </c>
      <c r="L163" s="35"/>
      <c r="M163" s="35"/>
      <c r="N163" s="35"/>
      <c r="O163" s="35">
        <v>5</v>
      </c>
      <c r="P163" s="36"/>
      <c r="Q163" s="35">
        <v>37</v>
      </c>
      <c r="R163" s="19"/>
      <c r="S163" s="21">
        <v>47</v>
      </c>
      <c r="T163" s="37">
        <v>1200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/>
      <c r="EL163" s="39"/>
      <c r="EM163" s="39"/>
      <c r="EN163" s="39"/>
      <c r="EO163" s="39"/>
      <c r="EP163" s="39"/>
      <c r="EQ163" s="39"/>
      <c r="ER163" s="39"/>
      <c r="ES163" s="39"/>
      <c r="ET163" s="39"/>
      <c r="EU163" s="39"/>
      <c r="EV163" s="39"/>
      <c r="EW163" s="39"/>
      <c r="EX163" s="39"/>
      <c r="EY163" s="39"/>
      <c r="EZ163" s="39"/>
      <c r="FA163" s="39"/>
      <c r="FB163" s="39"/>
      <c r="FC163" s="39"/>
      <c r="FD163" s="39"/>
      <c r="FE163" s="39"/>
      <c r="FF163" s="39"/>
      <c r="FG163" s="39"/>
      <c r="FH163" s="39"/>
      <c r="FI163" s="39"/>
      <c r="FJ163" s="39"/>
      <c r="FK163" s="39"/>
      <c r="FL163" s="39"/>
      <c r="FM163" s="39"/>
      <c r="FN163" s="39"/>
      <c r="FO163" s="39"/>
      <c r="FP163" s="39"/>
      <c r="FQ163" s="39"/>
      <c r="FR163" s="39"/>
      <c r="FS163" s="39"/>
      <c r="FT163" s="39"/>
      <c r="FU163" s="39"/>
      <c r="FV163" s="39"/>
      <c r="FW163" s="39"/>
      <c r="FX163" s="39"/>
      <c r="FY163" s="39"/>
      <c r="FZ163" s="39"/>
      <c r="GA163" s="39"/>
      <c r="GB163" s="39"/>
      <c r="GC163" s="39"/>
      <c r="GD163" s="39"/>
      <c r="GE163" s="39"/>
      <c r="GF163" s="39"/>
      <c r="GG163" s="39"/>
      <c r="GH163" s="39"/>
      <c r="GI163" s="39"/>
      <c r="GJ163" s="39"/>
      <c r="GK163" s="39"/>
      <c r="GL163" s="39"/>
      <c r="GM163" s="39"/>
      <c r="GN163" s="39"/>
      <c r="GO163" s="39"/>
      <c r="GP163" s="39"/>
      <c r="GQ163" s="39"/>
      <c r="GR163" s="39"/>
      <c r="GS163" s="39"/>
      <c r="GT163" s="39"/>
      <c r="GU163" s="39"/>
      <c r="GV163" s="39"/>
      <c r="GW163" s="39"/>
      <c r="GX163" s="39"/>
      <c r="GY163" s="39"/>
      <c r="GZ163" s="39"/>
      <c r="HA163" s="39"/>
      <c r="HB163" s="39"/>
      <c r="HC163" s="39"/>
      <c r="HD163" s="39"/>
      <c r="HE163" s="39"/>
      <c r="HF163" s="39"/>
      <c r="HG163" s="39"/>
      <c r="HH163" s="39"/>
      <c r="HI163" s="39"/>
      <c r="HJ163" s="39"/>
      <c r="HK163" s="39"/>
      <c r="HL163" s="39"/>
      <c r="HM163" s="39"/>
      <c r="HN163" s="39"/>
      <c r="HO163" s="39"/>
      <c r="HP163" s="39"/>
      <c r="HQ163" s="39"/>
      <c r="HR163" s="39"/>
      <c r="HS163" s="39"/>
      <c r="HT163" s="39"/>
      <c r="HU163" s="39"/>
      <c r="HV163" s="39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6"/>
      <c r="IL163" s="6"/>
      <c r="IM163" s="6"/>
      <c r="IN163" s="6"/>
      <c r="IO163" s="6"/>
      <c r="IP163" s="6"/>
      <c r="IQ163" s="6"/>
      <c r="IR163" s="6"/>
      <c r="IS163" s="6"/>
      <c r="IT163" s="6"/>
      <c r="IU163" s="6"/>
      <c r="IV163" s="6"/>
    </row>
    <row r="164" spans="1:230" s="23" customFormat="1" ht="42.75" customHeight="1">
      <c r="A164" s="25">
        <f t="shared" si="6"/>
        <v>157</v>
      </c>
      <c r="B164" s="18" t="s">
        <v>451</v>
      </c>
      <c r="C164" s="19" t="s">
        <v>511</v>
      </c>
      <c r="D164" s="19" t="s">
        <v>199</v>
      </c>
      <c r="E164" s="19" t="s">
        <v>112</v>
      </c>
      <c r="F164" s="20" t="s">
        <v>512</v>
      </c>
      <c r="G164" s="19">
        <v>4</v>
      </c>
      <c r="H164" s="19">
        <v>1</v>
      </c>
      <c r="I164" s="20" t="s">
        <v>209</v>
      </c>
      <c r="J164" s="19">
        <v>2</v>
      </c>
      <c r="K164" s="19">
        <v>3</v>
      </c>
      <c r="L164" s="19"/>
      <c r="M164" s="19"/>
      <c r="N164" s="19"/>
      <c r="O164" s="19"/>
      <c r="P164" s="19"/>
      <c r="Q164" s="19">
        <v>42</v>
      </c>
      <c r="R164" s="19"/>
      <c r="S164" s="21">
        <f aca="true" t="shared" si="8" ref="S164:S186">SUM(J164:R164)</f>
        <v>47</v>
      </c>
      <c r="T164" s="22">
        <v>1200</v>
      </c>
      <c r="U164" s="22"/>
      <c r="V164" s="22"/>
      <c r="W164" s="22"/>
      <c r="X164" s="22"/>
      <c r="Y164" s="22"/>
      <c r="Z164" s="19"/>
      <c r="AA164" s="19"/>
      <c r="AB164" s="19"/>
      <c r="AC164" s="19"/>
      <c r="AD164" s="19"/>
      <c r="AE164" s="19"/>
      <c r="AF164" s="19"/>
      <c r="AG164" s="19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</row>
    <row r="165" spans="1:256" s="47" customFormat="1" ht="12.75">
      <c r="A165" s="25">
        <f t="shared" si="6"/>
        <v>158</v>
      </c>
      <c r="B165" s="69" t="s">
        <v>198</v>
      </c>
      <c r="C165" s="69" t="s">
        <v>377</v>
      </c>
      <c r="D165" s="69" t="s">
        <v>208</v>
      </c>
      <c r="E165" s="69" t="s">
        <v>112</v>
      </c>
      <c r="F165" s="70" t="s">
        <v>181</v>
      </c>
      <c r="G165" s="70">
        <v>2</v>
      </c>
      <c r="H165" s="70">
        <v>1</v>
      </c>
      <c r="I165" s="71" t="s">
        <v>513</v>
      </c>
      <c r="J165" s="70">
        <v>2</v>
      </c>
      <c r="K165" s="70">
        <v>3</v>
      </c>
      <c r="L165" s="70"/>
      <c r="M165" s="70"/>
      <c r="N165" s="70"/>
      <c r="O165" s="70"/>
      <c r="P165" s="70"/>
      <c r="Q165" s="70">
        <v>42</v>
      </c>
      <c r="R165" s="70"/>
      <c r="S165" s="21">
        <f t="shared" si="8"/>
        <v>47</v>
      </c>
      <c r="T165" s="72">
        <v>1200</v>
      </c>
      <c r="U165" s="72"/>
      <c r="V165" s="72"/>
      <c r="W165" s="72"/>
      <c r="X165" s="72"/>
      <c r="Y165" s="72"/>
      <c r="Z165" s="73"/>
      <c r="AA165" s="73"/>
      <c r="AB165" s="73"/>
      <c r="AC165" s="73"/>
      <c r="AD165" s="73"/>
      <c r="AE165" s="73"/>
      <c r="AF165" s="73"/>
      <c r="AG165" s="73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T165" s="1"/>
      <c r="HU165" s="1"/>
      <c r="HV165" s="1"/>
      <c r="HW165" s="23"/>
      <c r="HX165" s="23"/>
      <c r="HY165" s="23"/>
      <c r="HZ165" s="23"/>
      <c r="IA165" s="23"/>
      <c r="IB165" s="23"/>
      <c r="IC165" s="23"/>
      <c r="ID165" s="23"/>
      <c r="IE165" s="23"/>
      <c r="IF165" s="23"/>
      <c r="IG165" s="23"/>
      <c r="IH165" s="23"/>
      <c r="II165" s="23"/>
      <c r="IJ165" s="23"/>
      <c r="IK165" s="23"/>
      <c r="IL165" s="23"/>
      <c r="IM165" s="23"/>
      <c r="IN165" s="23"/>
      <c r="IO165" s="23"/>
      <c r="IP165" s="23"/>
      <c r="IQ165" s="23"/>
      <c r="IR165" s="23"/>
      <c r="IS165" s="23"/>
      <c r="IT165" s="23"/>
      <c r="IU165" s="23"/>
      <c r="IV165" s="23"/>
    </row>
    <row r="166" spans="1:256" ht="12.75">
      <c r="A166" s="25">
        <f t="shared" si="6"/>
        <v>159</v>
      </c>
      <c r="B166" s="51" t="s">
        <v>415</v>
      </c>
      <c r="C166" s="51" t="s">
        <v>46</v>
      </c>
      <c r="D166" s="51" t="s">
        <v>514</v>
      </c>
      <c r="E166" s="51" t="s">
        <v>112</v>
      </c>
      <c r="F166" s="52" t="s">
        <v>413</v>
      </c>
      <c r="G166" s="52">
        <v>1</v>
      </c>
      <c r="H166" s="52">
        <v>1</v>
      </c>
      <c r="I166" s="20" t="s">
        <v>515</v>
      </c>
      <c r="J166" s="29">
        <v>1</v>
      </c>
      <c r="K166" s="29">
        <v>3</v>
      </c>
      <c r="L166" s="29"/>
      <c r="M166" s="29"/>
      <c r="N166" s="29"/>
      <c r="O166" s="29"/>
      <c r="P166" s="29"/>
      <c r="Q166" s="29">
        <v>43</v>
      </c>
      <c r="R166" s="29"/>
      <c r="S166" s="21">
        <f t="shared" si="8"/>
        <v>47</v>
      </c>
      <c r="T166" s="31">
        <v>800</v>
      </c>
      <c r="U166" s="31"/>
      <c r="V166" s="31"/>
      <c r="W166" s="31"/>
      <c r="X166" s="31"/>
      <c r="Y166" s="31"/>
      <c r="Z166" s="15"/>
      <c r="AA166" s="15"/>
      <c r="AB166" s="15"/>
      <c r="AC166" s="15"/>
      <c r="AD166" s="15"/>
      <c r="AE166" s="15"/>
      <c r="AF166" s="15"/>
      <c r="AG166" s="15"/>
      <c r="HW166" s="47"/>
      <c r="HX166" s="47"/>
      <c r="HY166" s="47"/>
      <c r="HZ166" s="47"/>
      <c r="IA166" s="47"/>
      <c r="IB166" s="47"/>
      <c r="IC166" s="47"/>
      <c r="ID166" s="47"/>
      <c r="IE166" s="47"/>
      <c r="IF166" s="47"/>
      <c r="IG166" s="47"/>
      <c r="IH166" s="47"/>
      <c r="II166" s="47"/>
      <c r="IJ166" s="47"/>
      <c r="IK166" s="47"/>
      <c r="IL166" s="47"/>
      <c r="IM166" s="47"/>
      <c r="IN166" s="47"/>
      <c r="IO166" s="47"/>
      <c r="IP166" s="47"/>
      <c r="IQ166" s="47"/>
      <c r="IR166" s="47"/>
      <c r="IS166" s="47"/>
      <c r="IT166" s="47"/>
      <c r="IU166" s="47"/>
      <c r="IV166" s="47"/>
    </row>
    <row r="167" spans="1:256" s="56" customFormat="1" ht="27" customHeight="1">
      <c r="A167" s="25">
        <f t="shared" si="6"/>
        <v>160</v>
      </c>
      <c r="B167" s="48" t="s">
        <v>516</v>
      </c>
      <c r="C167" s="35" t="s">
        <v>517</v>
      </c>
      <c r="D167" s="35" t="s">
        <v>518</v>
      </c>
      <c r="E167" s="35" t="s">
        <v>112</v>
      </c>
      <c r="F167" s="20" t="s">
        <v>33</v>
      </c>
      <c r="G167" s="34">
        <v>2</v>
      </c>
      <c r="H167" s="34">
        <v>1</v>
      </c>
      <c r="I167" s="20" t="s">
        <v>519</v>
      </c>
      <c r="J167" s="19"/>
      <c r="K167" s="19">
        <v>3</v>
      </c>
      <c r="L167" s="19"/>
      <c r="M167" s="19"/>
      <c r="N167" s="19"/>
      <c r="O167" s="19"/>
      <c r="P167" s="19"/>
      <c r="Q167" s="49">
        <v>44</v>
      </c>
      <c r="R167" s="19"/>
      <c r="S167" s="21">
        <f t="shared" si="8"/>
        <v>47</v>
      </c>
      <c r="T167" s="22">
        <v>1200</v>
      </c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  <c r="EC167" s="23"/>
      <c r="ED167" s="23"/>
      <c r="EE167" s="23"/>
      <c r="EF167" s="23"/>
      <c r="EG167" s="23"/>
      <c r="EH167" s="23"/>
      <c r="EI167" s="23"/>
      <c r="EJ167" s="23"/>
      <c r="EK167" s="23"/>
      <c r="EL167" s="23"/>
      <c r="EM167" s="23"/>
      <c r="EN167" s="23"/>
      <c r="EO167" s="23"/>
      <c r="EP167" s="23"/>
      <c r="EQ167" s="23"/>
      <c r="ER167" s="23"/>
      <c r="ES167" s="23"/>
      <c r="ET167" s="23"/>
      <c r="EU167" s="23"/>
      <c r="EV167" s="23"/>
      <c r="EW167" s="23"/>
      <c r="EX167" s="23"/>
      <c r="EY167" s="23"/>
      <c r="EZ167" s="23"/>
      <c r="FA167" s="23"/>
      <c r="FB167" s="23"/>
      <c r="FC167" s="23"/>
      <c r="FD167" s="23"/>
      <c r="FE167" s="23"/>
      <c r="FF167" s="23"/>
      <c r="FG167" s="23"/>
      <c r="FH167" s="39"/>
      <c r="FI167" s="39"/>
      <c r="FJ167" s="39"/>
      <c r="FK167" s="39"/>
      <c r="FL167" s="39"/>
      <c r="FM167" s="39"/>
      <c r="FN167" s="39"/>
      <c r="FO167" s="39"/>
      <c r="FP167" s="39"/>
      <c r="FQ167" s="39"/>
      <c r="FR167" s="39"/>
      <c r="FS167" s="39"/>
      <c r="FT167" s="39"/>
      <c r="FU167" s="39"/>
      <c r="FV167" s="39"/>
      <c r="FW167" s="39"/>
      <c r="FX167" s="39"/>
      <c r="FY167" s="39"/>
      <c r="FZ167" s="39"/>
      <c r="GA167" s="39"/>
      <c r="GB167" s="39"/>
      <c r="GC167" s="39"/>
      <c r="GD167" s="39"/>
      <c r="GE167" s="39"/>
      <c r="GF167" s="39"/>
      <c r="GG167" s="39"/>
      <c r="GH167" s="39"/>
      <c r="GI167" s="39"/>
      <c r="GJ167" s="39"/>
      <c r="GK167" s="39"/>
      <c r="GL167" s="39"/>
      <c r="GM167" s="39"/>
      <c r="GN167" s="39"/>
      <c r="GO167" s="39"/>
      <c r="GP167" s="39"/>
      <c r="GQ167" s="39"/>
      <c r="GR167" s="39"/>
      <c r="GS167" s="39"/>
      <c r="GT167" s="39"/>
      <c r="GU167" s="39"/>
      <c r="GV167" s="39"/>
      <c r="GW167" s="39"/>
      <c r="GX167" s="39"/>
      <c r="GY167" s="39"/>
      <c r="GZ167" s="39"/>
      <c r="HA167" s="39"/>
      <c r="HB167" s="39"/>
      <c r="HC167" s="39"/>
      <c r="HD167" s="39"/>
      <c r="HE167" s="39"/>
      <c r="HF167" s="39"/>
      <c r="HG167" s="39"/>
      <c r="HH167" s="39"/>
      <c r="HI167" s="39"/>
      <c r="HJ167" s="39"/>
      <c r="HK167" s="39"/>
      <c r="HL167" s="39"/>
      <c r="HM167" s="39"/>
      <c r="HN167" s="39"/>
      <c r="HO167" s="39"/>
      <c r="HP167" s="39"/>
      <c r="HQ167" s="39"/>
      <c r="HR167" s="39"/>
      <c r="HS167" s="39"/>
      <c r="HT167" s="39"/>
      <c r="HU167" s="39"/>
      <c r="HV167" s="39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6"/>
      <c r="IL167" s="6"/>
      <c r="IM167" s="6"/>
      <c r="IN167" s="6"/>
      <c r="IO167" s="6"/>
      <c r="IP167" s="6"/>
      <c r="IQ167" s="6"/>
      <c r="IR167" s="6"/>
      <c r="IS167" s="6"/>
      <c r="IT167" s="6"/>
      <c r="IU167" s="6"/>
      <c r="IV167" s="6"/>
    </row>
    <row r="168" spans="1:256" s="102" customFormat="1" ht="12.75">
      <c r="A168" s="25">
        <f t="shared" si="6"/>
        <v>161</v>
      </c>
      <c r="B168" s="18" t="s">
        <v>520</v>
      </c>
      <c r="C168" s="19" t="s">
        <v>222</v>
      </c>
      <c r="D168" s="19" t="s">
        <v>521</v>
      </c>
      <c r="E168" s="19" t="s">
        <v>112</v>
      </c>
      <c r="F168" s="65" t="s">
        <v>522</v>
      </c>
      <c r="G168" s="19">
        <v>2</v>
      </c>
      <c r="H168" s="19">
        <v>1</v>
      </c>
      <c r="I168" s="20" t="s">
        <v>265</v>
      </c>
      <c r="J168" s="19">
        <v>2</v>
      </c>
      <c r="K168" s="19">
        <v>3</v>
      </c>
      <c r="L168" s="19"/>
      <c r="M168" s="19"/>
      <c r="N168" s="19"/>
      <c r="O168" s="19"/>
      <c r="P168" s="19"/>
      <c r="Q168" s="19">
        <v>41</v>
      </c>
      <c r="R168" s="19"/>
      <c r="S168" s="21">
        <f t="shared" si="8"/>
        <v>46</v>
      </c>
      <c r="T168" s="22">
        <v>1200</v>
      </c>
      <c r="U168" s="22"/>
      <c r="V168" s="22"/>
      <c r="W168" s="22"/>
      <c r="X168" s="22"/>
      <c r="Y168" s="22"/>
      <c r="Z168" s="19"/>
      <c r="AA168" s="19"/>
      <c r="AB168" s="19"/>
      <c r="AC168" s="19"/>
      <c r="AD168" s="19"/>
      <c r="AE168" s="19"/>
      <c r="AF168" s="19"/>
      <c r="AG168" s="19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  <c r="EC168" s="23"/>
      <c r="ED168" s="23"/>
      <c r="EE168" s="23"/>
      <c r="EF168" s="23"/>
      <c r="EG168" s="23"/>
      <c r="EH168" s="23"/>
      <c r="EI168" s="23"/>
      <c r="EJ168" s="23"/>
      <c r="EK168" s="23"/>
      <c r="EL168" s="23"/>
      <c r="EM168" s="23"/>
      <c r="EN168" s="23"/>
      <c r="EO168" s="23"/>
      <c r="EP168" s="23"/>
      <c r="EQ168" s="23"/>
      <c r="ER168" s="23"/>
      <c r="ES168" s="23"/>
      <c r="ET168" s="23"/>
      <c r="EU168" s="23"/>
      <c r="EV168" s="23"/>
      <c r="EW168" s="23"/>
      <c r="EX168" s="23"/>
      <c r="EY168" s="23"/>
      <c r="EZ168" s="23"/>
      <c r="FA168" s="23"/>
      <c r="FB168" s="23"/>
      <c r="FC168" s="23"/>
      <c r="FD168" s="23"/>
      <c r="FE168" s="23"/>
      <c r="FF168" s="23"/>
      <c r="FG168" s="23"/>
      <c r="FH168" s="23"/>
      <c r="FI168" s="23"/>
      <c r="FJ168" s="23"/>
      <c r="FK168" s="23"/>
      <c r="FL168" s="23"/>
      <c r="FM168" s="23"/>
      <c r="FN168" s="23"/>
      <c r="FO168" s="23"/>
      <c r="FP168" s="23"/>
      <c r="FQ168" s="23"/>
      <c r="FR168" s="23"/>
      <c r="FS168" s="23"/>
      <c r="FT168" s="23"/>
      <c r="FU168" s="23"/>
      <c r="FV168" s="23"/>
      <c r="FW168" s="23"/>
      <c r="FX168" s="23"/>
      <c r="FY168" s="23"/>
      <c r="FZ168" s="23"/>
      <c r="GA168" s="23"/>
      <c r="GB168" s="23"/>
      <c r="GC168" s="23"/>
      <c r="GD168" s="23"/>
      <c r="GE168" s="23"/>
      <c r="GF168" s="23"/>
      <c r="GG168" s="23"/>
      <c r="GH168" s="23"/>
      <c r="GI168" s="23"/>
      <c r="GJ168" s="23"/>
      <c r="GK168" s="23"/>
      <c r="GL168" s="23"/>
      <c r="GM168" s="23"/>
      <c r="GN168" s="23"/>
      <c r="GO168" s="23"/>
      <c r="GP168" s="23"/>
      <c r="GQ168" s="23"/>
      <c r="GR168" s="23"/>
      <c r="GS168" s="23"/>
      <c r="GT168" s="23"/>
      <c r="GU168" s="23"/>
      <c r="GV168" s="23"/>
      <c r="GW168" s="23"/>
      <c r="GX168" s="23"/>
      <c r="GY168" s="23"/>
      <c r="GZ168" s="23"/>
      <c r="HA168" s="23"/>
      <c r="HB168" s="23"/>
      <c r="HC168" s="23"/>
      <c r="HD168" s="23"/>
      <c r="HE168" s="23"/>
      <c r="HF168" s="23"/>
      <c r="HG168" s="23"/>
      <c r="HH168" s="23"/>
      <c r="HI168" s="23"/>
      <c r="HJ168" s="23"/>
      <c r="HK168" s="23"/>
      <c r="HL168" s="23"/>
      <c r="HM168" s="23"/>
      <c r="HN168" s="23"/>
      <c r="HO168" s="23"/>
      <c r="HP168" s="23"/>
      <c r="HQ168" s="23"/>
      <c r="HR168" s="23"/>
      <c r="HS168" s="23"/>
      <c r="HT168" s="23"/>
      <c r="HU168" s="23"/>
      <c r="HV168" s="23"/>
      <c r="HW168" s="56"/>
      <c r="HX168" s="56"/>
      <c r="HY168" s="56"/>
      <c r="HZ168" s="56"/>
      <c r="IA168" s="56"/>
      <c r="IB168" s="56"/>
      <c r="IC168" s="56"/>
      <c r="ID168" s="56"/>
      <c r="IE168" s="56"/>
      <c r="IF168" s="56"/>
      <c r="IG168" s="56"/>
      <c r="IH168" s="56"/>
      <c r="II168" s="56"/>
      <c r="IJ168" s="56"/>
      <c r="IK168" s="56"/>
      <c r="IL168" s="56"/>
      <c r="IM168" s="56"/>
      <c r="IN168" s="56"/>
      <c r="IO168" s="56"/>
      <c r="IP168" s="56"/>
      <c r="IQ168" s="56"/>
      <c r="IR168" s="56"/>
      <c r="IS168" s="56"/>
      <c r="IT168" s="56"/>
      <c r="IU168" s="56"/>
      <c r="IV168" s="56"/>
    </row>
    <row r="169" spans="1:256" s="67" customFormat="1" ht="28.5" customHeight="1">
      <c r="A169" s="25">
        <f t="shared" si="6"/>
        <v>162</v>
      </c>
      <c r="B169" s="18" t="s">
        <v>523</v>
      </c>
      <c r="C169" s="19" t="s">
        <v>324</v>
      </c>
      <c r="D169" s="19" t="s">
        <v>320</v>
      </c>
      <c r="E169" s="19" t="s">
        <v>112</v>
      </c>
      <c r="F169" s="20" t="s">
        <v>48</v>
      </c>
      <c r="G169" s="19">
        <v>3</v>
      </c>
      <c r="H169" s="19">
        <v>1</v>
      </c>
      <c r="I169" s="20" t="s">
        <v>160</v>
      </c>
      <c r="J169" s="19">
        <v>2</v>
      </c>
      <c r="K169" s="19">
        <v>4</v>
      </c>
      <c r="L169" s="19"/>
      <c r="M169" s="19"/>
      <c r="N169" s="19"/>
      <c r="O169" s="19"/>
      <c r="P169" s="19"/>
      <c r="Q169" s="19">
        <v>40</v>
      </c>
      <c r="R169" s="19"/>
      <c r="S169" s="21">
        <f t="shared" si="8"/>
        <v>46</v>
      </c>
      <c r="T169" s="22">
        <v>1200</v>
      </c>
      <c r="U169" s="22"/>
      <c r="V169" s="22"/>
      <c r="W169" s="22"/>
      <c r="X169" s="22"/>
      <c r="Y169" s="22"/>
      <c r="Z169" s="19"/>
      <c r="AA169" s="19"/>
      <c r="AB169" s="19"/>
      <c r="AC169" s="19"/>
      <c r="AD169" s="19"/>
      <c r="AE169" s="19"/>
      <c r="AF169" s="19"/>
      <c r="AG169" s="19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  <c r="EC169" s="23"/>
      <c r="ED169" s="23"/>
      <c r="EE169" s="23"/>
      <c r="EF169" s="23"/>
      <c r="EG169" s="23"/>
      <c r="EH169" s="23"/>
      <c r="EI169" s="23"/>
      <c r="EJ169" s="23"/>
      <c r="EK169" s="23"/>
      <c r="EL169" s="23"/>
      <c r="EM169" s="23"/>
      <c r="EN169" s="23"/>
      <c r="EO169" s="23"/>
      <c r="EP169" s="23"/>
      <c r="EQ169" s="23"/>
      <c r="ER169" s="23"/>
      <c r="ES169" s="23"/>
      <c r="ET169" s="23"/>
      <c r="EU169" s="23"/>
      <c r="EV169" s="23"/>
      <c r="EW169" s="23"/>
      <c r="EX169" s="23"/>
      <c r="EY169" s="23"/>
      <c r="EZ169" s="23"/>
      <c r="FA169" s="23"/>
      <c r="FB169" s="23"/>
      <c r="FC169" s="23"/>
      <c r="FD169" s="23"/>
      <c r="FE169" s="23"/>
      <c r="FF169" s="23"/>
      <c r="FG169" s="23"/>
      <c r="FH169" s="23"/>
      <c r="FI169" s="23"/>
      <c r="FJ169" s="23"/>
      <c r="FK169" s="23"/>
      <c r="FL169" s="23"/>
      <c r="FM169" s="23"/>
      <c r="FN169" s="23"/>
      <c r="FO169" s="23"/>
      <c r="FP169" s="23"/>
      <c r="FQ169" s="23"/>
      <c r="FR169" s="23"/>
      <c r="FS169" s="23"/>
      <c r="FT169" s="23"/>
      <c r="FU169" s="23"/>
      <c r="FV169" s="23"/>
      <c r="FW169" s="23"/>
      <c r="FX169" s="23"/>
      <c r="FY169" s="23"/>
      <c r="FZ169" s="23"/>
      <c r="GA169" s="23"/>
      <c r="GB169" s="23"/>
      <c r="GC169" s="23"/>
      <c r="GD169" s="23"/>
      <c r="GE169" s="23"/>
      <c r="GF169" s="23"/>
      <c r="GG169" s="23"/>
      <c r="GH169" s="23"/>
      <c r="GI169" s="23"/>
      <c r="GJ169" s="23"/>
      <c r="GK169" s="23"/>
      <c r="GL169" s="23"/>
      <c r="GM169" s="23"/>
      <c r="GN169" s="23"/>
      <c r="GO169" s="23"/>
      <c r="GP169" s="23"/>
      <c r="GQ169" s="23"/>
      <c r="GR169" s="23"/>
      <c r="GS169" s="23"/>
      <c r="GT169" s="23"/>
      <c r="GU169" s="23"/>
      <c r="GV169" s="23"/>
      <c r="GW169" s="23"/>
      <c r="GX169" s="23"/>
      <c r="GY169" s="23"/>
      <c r="GZ169" s="23"/>
      <c r="HA169" s="23"/>
      <c r="HB169" s="23"/>
      <c r="HC169" s="23"/>
      <c r="HD169" s="23"/>
      <c r="HE169" s="23"/>
      <c r="HF169" s="23"/>
      <c r="HG169" s="23"/>
      <c r="HH169" s="23"/>
      <c r="HI169" s="23"/>
      <c r="HJ169" s="23"/>
      <c r="HK169" s="23"/>
      <c r="HL169" s="23"/>
      <c r="HM169" s="23"/>
      <c r="HN169" s="23"/>
      <c r="HO169" s="23"/>
      <c r="HP169" s="23"/>
      <c r="HQ169" s="23"/>
      <c r="HR169" s="23"/>
      <c r="HS169" s="23"/>
      <c r="HT169" s="23"/>
      <c r="HU169" s="23"/>
      <c r="HV169" s="23"/>
      <c r="HW169" s="102"/>
      <c r="HX169" s="102"/>
      <c r="HY169" s="102"/>
      <c r="HZ169" s="102"/>
      <c r="IA169" s="102"/>
      <c r="IB169" s="102"/>
      <c r="IC169" s="102"/>
      <c r="ID169" s="102"/>
      <c r="IE169" s="102"/>
      <c r="IF169" s="102"/>
      <c r="IG169" s="102"/>
      <c r="IH169" s="102"/>
      <c r="II169" s="102"/>
      <c r="IJ169" s="102"/>
      <c r="IK169" s="102"/>
      <c r="IL169" s="102"/>
      <c r="IM169" s="102"/>
      <c r="IN169" s="102"/>
      <c r="IO169" s="102"/>
      <c r="IP169" s="102"/>
      <c r="IQ169" s="102"/>
      <c r="IR169" s="102"/>
      <c r="IS169" s="102"/>
      <c r="IT169" s="102"/>
      <c r="IU169" s="102"/>
      <c r="IV169" s="102"/>
    </row>
    <row r="170" spans="1:256" ht="38.25">
      <c r="A170" s="25">
        <f t="shared" si="6"/>
        <v>163</v>
      </c>
      <c r="B170" s="27" t="s">
        <v>524</v>
      </c>
      <c r="C170" s="27" t="s">
        <v>525</v>
      </c>
      <c r="D170" s="27" t="s">
        <v>526</v>
      </c>
      <c r="E170" s="27" t="s">
        <v>112</v>
      </c>
      <c r="F170" s="28" t="s">
        <v>527</v>
      </c>
      <c r="G170" s="28">
        <v>2</v>
      </c>
      <c r="H170" s="33">
        <v>1</v>
      </c>
      <c r="I170" s="65" t="s">
        <v>528</v>
      </c>
      <c r="J170" s="19">
        <v>7</v>
      </c>
      <c r="K170" s="19">
        <v>4</v>
      </c>
      <c r="L170" s="20"/>
      <c r="M170" s="20"/>
      <c r="N170" s="20"/>
      <c r="O170" s="20"/>
      <c r="P170" s="103"/>
      <c r="Q170" s="20">
        <v>34</v>
      </c>
      <c r="R170" s="20"/>
      <c r="S170" s="21">
        <f t="shared" si="8"/>
        <v>45</v>
      </c>
      <c r="T170" s="37">
        <v>1200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  <c r="DL170" s="39"/>
      <c r="DM170" s="39"/>
      <c r="DN170" s="39"/>
      <c r="DO170" s="39"/>
      <c r="DP170" s="39"/>
      <c r="DQ170" s="39"/>
      <c r="DR170" s="39"/>
      <c r="DS170" s="39"/>
      <c r="DT170" s="39"/>
      <c r="DU170" s="39"/>
      <c r="DV170" s="39"/>
      <c r="DW170" s="39"/>
      <c r="DX170" s="39"/>
      <c r="DY170" s="39"/>
      <c r="DZ170" s="39"/>
      <c r="EA170" s="39"/>
      <c r="EB170" s="39"/>
      <c r="EC170" s="39"/>
      <c r="ED170" s="39"/>
      <c r="EE170" s="39"/>
      <c r="EF170" s="39"/>
      <c r="EG170" s="39"/>
      <c r="EH170" s="39"/>
      <c r="EI170" s="39"/>
      <c r="EJ170" s="39"/>
      <c r="EK170" s="39"/>
      <c r="EL170" s="39"/>
      <c r="EM170" s="39"/>
      <c r="EN170" s="39"/>
      <c r="EO170" s="39"/>
      <c r="EP170" s="39"/>
      <c r="EQ170" s="39"/>
      <c r="ER170" s="39"/>
      <c r="ES170" s="39"/>
      <c r="ET170" s="39"/>
      <c r="EU170" s="39"/>
      <c r="EV170" s="39"/>
      <c r="EW170" s="39"/>
      <c r="EX170" s="39"/>
      <c r="EY170" s="39"/>
      <c r="EZ170" s="39"/>
      <c r="FA170" s="39"/>
      <c r="FB170" s="39"/>
      <c r="FC170" s="39"/>
      <c r="FD170" s="39"/>
      <c r="FE170" s="39"/>
      <c r="FF170" s="39"/>
      <c r="FG170" s="39"/>
      <c r="FH170" s="39"/>
      <c r="FI170" s="39"/>
      <c r="FJ170" s="39"/>
      <c r="FK170" s="39"/>
      <c r="FL170" s="39"/>
      <c r="FM170" s="39"/>
      <c r="FN170" s="39"/>
      <c r="FO170" s="39"/>
      <c r="FP170" s="39"/>
      <c r="FQ170" s="39"/>
      <c r="FR170" s="39"/>
      <c r="FS170" s="39"/>
      <c r="FT170" s="39"/>
      <c r="FU170" s="39"/>
      <c r="FV170" s="39"/>
      <c r="FW170" s="39"/>
      <c r="FX170" s="39"/>
      <c r="FY170" s="39"/>
      <c r="FZ170" s="39"/>
      <c r="GA170" s="39"/>
      <c r="GB170" s="39"/>
      <c r="GC170" s="39"/>
      <c r="GD170" s="39"/>
      <c r="GE170" s="39"/>
      <c r="GF170" s="39"/>
      <c r="GG170" s="39"/>
      <c r="GH170" s="39"/>
      <c r="GI170" s="39"/>
      <c r="GJ170" s="39"/>
      <c r="GK170" s="39"/>
      <c r="GL170" s="39"/>
      <c r="GM170" s="39"/>
      <c r="GN170" s="39"/>
      <c r="GO170" s="39"/>
      <c r="GP170" s="39"/>
      <c r="GQ170" s="39"/>
      <c r="GR170" s="39"/>
      <c r="GS170" s="39"/>
      <c r="GT170" s="39"/>
      <c r="GU170" s="39"/>
      <c r="GV170" s="39"/>
      <c r="GW170" s="39"/>
      <c r="GX170" s="39"/>
      <c r="GY170" s="39"/>
      <c r="GZ170" s="39"/>
      <c r="HA170" s="39"/>
      <c r="HB170" s="39"/>
      <c r="HC170" s="39"/>
      <c r="HD170" s="39"/>
      <c r="HE170" s="39"/>
      <c r="HF170" s="39"/>
      <c r="HG170" s="39"/>
      <c r="HH170" s="39"/>
      <c r="HI170" s="39"/>
      <c r="HJ170" s="39"/>
      <c r="HK170" s="39"/>
      <c r="HL170" s="39"/>
      <c r="HM170" s="39"/>
      <c r="HN170" s="39"/>
      <c r="HO170" s="39"/>
      <c r="HP170" s="39"/>
      <c r="HQ170" s="39"/>
      <c r="HR170" s="39"/>
      <c r="HS170" s="39"/>
      <c r="HT170" s="39"/>
      <c r="HU170" s="39"/>
      <c r="HV170" s="39"/>
      <c r="HW170" s="67"/>
      <c r="HX170" s="67"/>
      <c r="HY170" s="67"/>
      <c r="HZ170" s="67"/>
      <c r="IA170" s="67"/>
      <c r="IB170" s="67"/>
      <c r="IC170" s="67"/>
      <c r="ID170" s="67"/>
      <c r="IE170" s="67"/>
      <c r="IF170" s="67"/>
      <c r="IG170" s="67"/>
      <c r="IH170" s="67"/>
      <c r="II170" s="67"/>
      <c r="IJ170" s="67"/>
      <c r="IK170" s="67"/>
      <c r="IL170" s="67"/>
      <c r="IM170" s="67"/>
      <c r="IN170" s="67"/>
      <c r="IO170" s="67"/>
      <c r="IP170" s="67"/>
      <c r="IQ170" s="67"/>
      <c r="IR170" s="67"/>
      <c r="IS170" s="67"/>
      <c r="IT170" s="67"/>
      <c r="IU170" s="67"/>
      <c r="IV170" s="67"/>
    </row>
    <row r="171" spans="1:256" s="39" customFormat="1" ht="33.75" customHeight="1">
      <c r="A171" s="25">
        <f t="shared" si="6"/>
        <v>164</v>
      </c>
      <c r="B171" s="26" t="s">
        <v>424</v>
      </c>
      <c r="C171" s="27" t="s">
        <v>434</v>
      </c>
      <c r="D171" s="27" t="s">
        <v>184</v>
      </c>
      <c r="E171" s="27" t="s">
        <v>112</v>
      </c>
      <c r="F171" s="20" t="s">
        <v>155</v>
      </c>
      <c r="G171" s="28">
        <v>3</v>
      </c>
      <c r="H171" s="28">
        <v>1</v>
      </c>
      <c r="I171" s="65" t="s">
        <v>529</v>
      </c>
      <c r="J171" s="35">
        <v>5</v>
      </c>
      <c r="K171" s="35">
        <v>3</v>
      </c>
      <c r="L171" s="35"/>
      <c r="M171" s="35"/>
      <c r="N171" s="35"/>
      <c r="O171" s="35"/>
      <c r="P171" s="35"/>
      <c r="Q171" s="36">
        <v>37</v>
      </c>
      <c r="R171" s="35"/>
      <c r="S171" s="21">
        <f t="shared" si="8"/>
        <v>45</v>
      </c>
      <c r="T171" s="50">
        <v>1200</v>
      </c>
      <c r="U171" s="6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23"/>
      <c r="FI171" s="23"/>
      <c r="FJ171" s="23"/>
      <c r="FK171" s="23"/>
      <c r="FL171" s="23"/>
      <c r="FM171" s="23"/>
      <c r="FN171" s="23"/>
      <c r="FO171" s="23"/>
      <c r="FP171" s="23"/>
      <c r="FQ171" s="23"/>
      <c r="FR171" s="23"/>
      <c r="FS171" s="23"/>
      <c r="FT171" s="23"/>
      <c r="FU171" s="23"/>
      <c r="FV171" s="23"/>
      <c r="FW171" s="23"/>
      <c r="FX171" s="23"/>
      <c r="FY171" s="23"/>
      <c r="FZ171" s="23"/>
      <c r="GA171" s="23"/>
      <c r="GB171" s="23"/>
      <c r="GC171" s="23"/>
      <c r="GD171" s="23"/>
      <c r="GE171" s="23"/>
      <c r="GF171" s="23"/>
      <c r="GG171" s="23"/>
      <c r="GH171" s="23"/>
      <c r="GI171" s="23"/>
      <c r="GJ171" s="23"/>
      <c r="GK171" s="23"/>
      <c r="GL171" s="23"/>
      <c r="GM171" s="23"/>
      <c r="GN171" s="23"/>
      <c r="GO171" s="23"/>
      <c r="GP171" s="23"/>
      <c r="GQ171" s="23"/>
      <c r="GR171" s="23"/>
      <c r="GS171" s="23"/>
      <c r="GT171" s="23"/>
      <c r="GU171" s="23"/>
      <c r="GV171" s="23"/>
      <c r="GW171" s="23"/>
      <c r="GX171" s="23"/>
      <c r="GY171" s="23"/>
      <c r="GZ171" s="23"/>
      <c r="HA171" s="23"/>
      <c r="HB171" s="23"/>
      <c r="HC171" s="23"/>
      <c r="HD171" s="23"/>
      <c r="HE171" s="23"/>
      <c r="HF171" s="23"/>
      <c r="HG171" s="23"/>
      <c r="HH171" s="23"/>
      <c r="HI171" s="23"/>
      <c r="HJ171" s="23"/>
      <c r="HK171" s="23"/>
      <c r="HL171" s="23"/>
      <c r="HM171" s="23"/>
      <c r="HN171" s="23"/>
      <c r="HO171" s="23"/>
      <c r="HP171" s="23"/>
      <c r="HQ171" s="23"/>
      <c r="HR171" s="23"/>
      <c r="HS171" s="23"/>
      <c r="HT171" s="23"/>
      <c r="HU171" s="23"/>
      <c r="HV171" s="23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6"/>
      <c r="IL171" s="6"/>
      <c r="IM171" s="6"/>
      <c r="IN171" s="6"/>
      <c r="IO171" s="6"/>
      <c r="IP171" s="6"/>
      <c r="IQ171" s="6"/>
      <c r="IR171" s="6"/>
      <c r="IS171" s="6"/>
      <c r="IT171" s="6"/>
      <c r="IU171" s="6"/>
      <c r="IV171" s="6"/>
    </row>
    <row r="172" spans="1:256" s="23" customFormat="1" ht="30.75" customHeight="1">
      <c r="A172" s="25">
        <f t="shared" si="6"/>
        <v>165</v>
      </c>
      <c r="B172" s="51" t="s">
        <v>530</v>
      </c>
      <c r="C172" s="51" t="s">
        <v>531</v>
      </c>
      <c r="D172" s="51" t="s">
        <v>442</v>
      </c>
      <c r="E172" s="51" t="s">
        <v>112</v>
      </c>
      <c r="F172" s="52" t="s">
        <v>532</v>
      </c>
      <c r="G172" s="52">
        <v>2</v>
      </c>
      <c r="H172" s="52">
        <v>1</v>
      </c>
      <c r="I172" s="53" t="s">
        <v>330</v>
      </c>
      <c r="J172" s="88">
        <v>5</v>
      </c>
      <c r="K172" s="88">
        <v>4</v>
      </c>
      <c r="L172" s="88"/>
      <c r="M172" s="88"/>
      <c r="N172" s="88"/>
      <c r="O172" s="88"/>
      <c r="P172" s="88"/>
      <c r="Q172" s="88">
        <v>36</v>
      </c>
      <c r="R172" s="88"/>
      <c r="S172" s="30">
        <f t="shared" si="8"/>
        <v>45</v>
      </c>
      <c r="T172" s="61">
        <v>1200</v>
      </c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6"/>
      <c r="AI172" s="56"/>
      <c r="AJ172" s="56"/>
      <c r="AK172" s="56"/>
      <c r="AL172" s="56"/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56"/>
      <c r="AZ172" s="56"/>
      <c r="BA172" s="56"/>
      <c r="BB172" s="56"/>
      <c r="BC172" s="56"/>
      <c r="BD172" s="56"/>
      <c r="BE172" s="56"/>
      <c r="BF172" s="56"/>
      <c r="BG172" s="56"/>
      <c r="BH172" s="56"/>
      <c r="BI172" s="56"/>
      <c r="BJ172" s="56"/>
      <c r="BK172" s="56"/>
      <c r="BL172" s="56"/>
      <c r="BM172" s="56"/>
      <c r="BN172" s="56"/>
      <c r="BO172" s="56"/>
      <c r="BP172" s="56"/>
      <c r="BQ172" s="56"/>
      <c r="BR172" s="56"/>
      <c r="BS172" s="56"/>
      <c r="BT172" s="56"/>
      <c r="BU172" s="56"/>
      <c r="BV172" s="56"/>
      <c r="BW172" s="56"/>
      <c r="BX172" s="56"/>
      <c r="BY172" s="56"/>
      <c r="BZ172" s="56"/>
      <c r="CA172" s="56"/>
      <c r="CB172" s="56"/>
      <c r="CC172" s="56"/>
      <c r="CD172" s="56"/>
      <c r="CE172" s="56"/>
      <c r="CF172" s="56"/>
      <c r="CG172" s="56"/>
      <c r="CH172" s="56"/>
      <c r="CI172" s="56"/>
      <c r="CJ172" s="56"/>
      <c r="CK172" s="56"/>
      <c r="CL172" s="56"/>
      <c r="CM172" s="56"/>
      <c r="CN172" s="56"/>
      <c r="CO172" s="56"/>
      <c r="CP172" s="56"/>
      <c r="CQ172" s="56"/>
      <c r="CR172" s="56"/>
      <c r="CS172" s="56"/>
      <c r="CT172" s="56"/>
      <c r="CU172" s="56"/>
      <c r="CV172" s="56"/>
      <c r="CW172" s="56"/>
      <c r="CX172" s="56"/>
      <c r="CY172" s="56"/>
      <c r="CZ172" s="56"/>
      <c r="DA172" s="56"/>
      <c r="DB172" s="56"/>
      <c r="DC172" s="56"/>
      <c r="DD172" s="56"/>
      <c r="DE172" s="56"/>
      <c r="DF172" s="56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6"/>
      <c r="DS172" s="56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6"/>
      <c r="EF172" s="56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6"/>
      <c r="ES172" s="56"/>
      <c r="ET172" s="56"/>
      <c r="EU172" s="56"/>
      <c r="EV172" s="56"/>
      <c r="EW172" s="56"/>
      <c r="EX172" s="56"/>
      <c r="EY172" s="56"/>
      <c r="EZ172" s="56"/>
      <c r="FA172" s="56"/>
      <c r="FB172" s="56"/>
      <c r="FC172" s="56"/>
      <c r="FD172" s="56"/>
      <c r="FE172" s="56"/>
      <c r="FF172" s="56"/>
      <c r="FG172" s="56"/>
      <c r="FH172" s="56"/>
      <c r="FI172" s="56"/>
      <c r="FJ172" s="56"/>
      <c r="FK172" s="56"/>
      <c r="FL172" s="56"/>
      <c r="FM172" s="56"/>
      <c r="FN172" s="56"/>
      <c r="FO172" s="56"/>
      <c r="FP172" s="56"/>
      <c r="FQ172" s="56"/>
      <c r="FR172" s="56"/>
      <c r="FS172" s="56"/>
      <c r="FT172" s="56"/>
      <c r="FU172" s="56"/>
      <c r="FV172" s="56"/>
      <c r="FW172" s="56"/>
      <c r="FX172" s="56"/>
      <c r="FY172" s="56"/>
      <c r="FZ172" s="56"/>
      <c r="GA172" s="56"/>
      <c r="GB172" s="56"/>
      <c r="GC172" s="56"/>
      <c r="GD172" s="56"/>
      <c r="GE172" s="56"/>
      <c r="GF172" s="56"/>
      <c r="GG172" s="56"/>
      <c r="GH172" s="56"/>
      <c r="GI172" s="56"/>
      <c r="GJ172" s="56"/>
      <c r="GK172" s="56"/>
      <c r="GL172" s="56"/>
      <c r="GM172" s="56"/>
      <c r="GN172" s="56"/>
      <c r="GO172" s="56"/>
      <c r="GP172" s="56"/>
      <c r="GQ172" s="56"/>
      <c r="GR172" s="56"/>
      <c r="GS172" s="56"/>
      <c r="GT172" s="56"/>
      <c r="GU172" s="56"/>
      <c r="GV172" s="56"/>
      <c r="GW172" s="56"/>
      <c r="GX172" s="56"/>
      <c r="GY172" s="56"/>
      <c r="GZ172" s="56"/>
      <c r="HA172" s="56"/>
      <c r="HB172" s="56"/>
      <c r="HC172" s="56"/>
      <c r="HD172" s="56"/>
      <c r="HE172" s="56"/>
      <c r="HF172" s="56"/>
      <c r="HG172" s="56"/>
      <c r="HH172" s="56"/>
      <c r="HI172" s="56"/>
      <c r="HJ172" s="56"/>
      <c r="HK172" s="56"/>
      <c r="HL172" s="56"/>
      <c r="HM172" s="56"/>
      <c r="HN172" s="56"/>
      <c r="HO172" s="56"/>
      <c r="HP172" s="56"/>
      <c r="HQ172" s="56"/>
      <c r="HR172" s="56"/>
      <c r="HS172" s="56"/>
      <c r="HT172" s="56"/>
      <c r="HU172" s="56"/>
      <c r="HV172" s="56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39"/>
      <c r="IO172" s="39"/>
      <c r="IP172" s="39"/>
      <c r="IQ172" s="39"/>
      <c r="IR172" s="39"/>
      <c r="IS172" s="39"/>
      <c r="IT172" s="39"/>
      <c r="IU172" s="39"/>
      <c r="IV172" s="39"/>
    </row>
    <row r="173" spans="1:256" s="1" customFormat="1" ht="38.25">
      <c r="A173" s="25">
        <f t="shared" si="6"/>
        <v>166</v>
      </c>
      <c r="B173" s="48" t="s">
        <v>533</v>
      </c>
      <c r="C173" s="35" t="s">
        <v>388</v>
      </c>
      <c r="D173" s="35" t="s">
        <v>189</v>
      </c>
      <c r="E173" s="35" t="s">
        <v>112</v>
      </c>
      <c r="F173" s="20" t="s">
        <v>344</v>
      </c>
      <c r="G173" s="34">
        <v>2</v>
      </c>
      <c r="H173" s="34">
        <v>1</v>
      </c>
      <c r="I173" s="20" t="s">
        <v>534</v>
      </c>
      <c r="J173" s="19">
        <v>5</v>
      </c>
      <c r="K173" s="19">
        <v>4</v>
      </c>
      <c r="L173" s="19"/>
      <c r="M173" s="19"/>
      <c r="N173" s="19"/>
      <c r="O173" s="19"/>
      <c r="P173" s="19"/>
      <c r="Q173" s="49">
        <v>36</v>
      </c>
      <c r="R173" s="19"/>
      <c r="S173" s="21">
        <f t="shared" si="8"/>
        <v>45</v>
      </c>
      <c r="T173" s="22">
        <v>1200</v>
      </c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  <c r="EC173" s="23"/>
      <c r="ED173" s="23"/>
      <c r="EE173" s="23"/>
      <c r="EF173" s="23"/>
      <c r="EG173" s="23"/>
      <c r="EH173" s="23"/>
      <c r="EI173" s="23"/>
      <c r="EJ173" s="23"/>
      <c r="EK173" s="23"/>
      <c r="EL173" s="23"/>
      <c r="EM173" s="23"/>
      <c r="EN173" s="23"/>
      <c r="EO173" s="23"/>
      <c r="EP173" s="23"/>
      <c r="EQ173" s="23"/>
      <c r="ER173" s="23"/>
      <c r="ES173" s="23"/>
      <c r="ET173" s="23"/>
      <c r="EU173" s="23"/>
      <c r="EV173" s="23"/>
      <c r="EW173" s="23"/>
      <c r="EX173" s="23"/>
      <c r="EY173" s="23"/>
      <c r="EZ173" s="23"/>
      <c r="FA173" s="23"/>
      <c r="FB173" s="23"/>
      <c r="FC173" s="23"/>
      <c r="FD173" s="23"/>
      <c r="FE173" s="23"/>
      <c r="FF173" s="23"/>
      <c r="FG173" s="23"/>
      <c r="FH173" s="102"/>
      <c r="FI173" s="102"/>
      <c r="FJ173" s="102"/>
      <c r="FK173" s="102"/>
      <c r="FL173" s="102"/>
      <c r="FM173" s="102"/>
      <c r="FN173" s="102"/>
      <c r="FO173" s="102"/>
      <c r="FP173" s="102"/>
      <c r="FQ173" s="102"/>
      <c r="FR173" s="102"/>
      <c r="FS173" s="102"/>
      <c r="FT173" s="102"/>
      <c r="FU173" s="102"/>
      <c r="FV173" s="102"/>
      <c r="FW173" s="102"/>
      <c r="FX173" s="102"/>
      <c r="FY173" s="102"/>
      <c r="FZ173" s="102"/>
      <c r="GA173" s="102"/>
      <c r="GB173" s="102"/>
      <c r="GC173" s="102"/>
      <c r="GD173" s="102"/>
      <c r="GE173" s="102"/>
      <c r="GF173" s="102"/>
      <c r="GG173" s="102"/>
      <c r="GH173" s="102"/>
      <c r="GI173" s="102"/>
      <c r="GJ173" s="102"/>
      <c r="GK173" s="102"/>
      <c r="GL173" s="102"/>
      <c r="GM173" s="102"/>
      <c r="GN173" s="102"/>
      <c r="GO173" s="102"/>
      <c r="GP173" s="102"/>
      <c r="GQ173" s="102"/>
      <c r="GR173" s="102"/>
      <c r="GS173" s="102"/>
      <c r="GT173" s="102"/>
      <c r="GU173" s="102"/>
      <c r="GV173" s="102"/>
      <c r="GW173" s="102"/>
      <c r="GX173" s="102"/>
      <c r="GY173" s="102"/>
      <c r="GZ173" s="102"/>
      <c r="HA173" s="102"/>
      <c r="HB173" s="102"/>
      <c r="HC173" s="102"/>
      <c r="HD173" s="102"/>
      <c r="HE173" s="102"/>
      <c r="HF173" s="102"/>
      <c r="HG173" s="102"/>
      <c r="HH173" s="102"/>
      <c r="HI173" s="102"/>
      <c r="HJ173" s="102"/>
      <c r="HK173" s="102"/>
      <c r="HL173" s="102"/>
      <c r="HM173" s="102"/>
      <c r="HN173" s="102"/>
      <c r="HO173" s="102"/>
      <c r="HP173" s="102"/>
      <c r="HQ173" s="102"/>
      <c r="HR173" s="102"/>
      <c r="HS173" s="102"/>
      <c r="HT173" s="102"/>
      <c r="HU173" s="102"/>
      <c r="HV173" s="102"/>
      <c r="HW173" s="23"/>
      <c r="HX173" s="23"/>
      <c r="HY173" s="23"/>
      <c r="HZ173" s="23"/>
      <c r="IA173" s="23"/>
      <c r="IB173" s="23"/>
      <c r="IC173" s="23"/>
      <c r="ID173" s="23"/>
      <c r="IE173" s="23"/>
      <c r="IF173" s="23"/>
      <c r="IG173" s="23"/>
      <c r="IH173" s="23"/>
      <c r="II173" s="23"/>
      <c r="IJ173" s="23"/>
      <c r="IK173" s="23"/>
      <c r="IL173" s="23"/>
      <c r="IM173" s="23"/>
      <c r="IN173" s="23"/>
      <c r="IO173" s="23"/>
      <c r="IP173" s="23"/>
      <c r="IQ173" s="23"/>
      <c r="IR173" s="23"/>
      <c r="IS173" s="23"/>
      <c r="IT173" s="23"/>
      <c r="IU173" s="23"/>
      <c r="IV173" s="23"/>
    </row>
    <row r="174" spans="1:256" ht="12.75">
      <c r="A174" s="25">
        <f t="shared" si="6"/>
        <v>167</v>
      </c>
      <c r="B174" s="18" t="s">
        <v>535</v>
      </c>
      <c r="C174" s="19" t="s">
        <v>536</v>
      </c>
      <c r="D174" s="19" t="s">
        <v>234</v>
      </c>
      <c r="E174" s="19" t="s">
        <v>112</v>
      </c>
      <c r="F174" s="20" t="s">
        <v>181</v>
      </c>
      <c r="G174" s="19">
        <v>4</v>
      </c>
      <c r="H174" s="19">
        <v>1</v>
      </c>
      <c r="I174" s="20" t="s">
        <v>28</v>
      </c>
      <c r="J174" s="19">
        <v>2</v>
      </c>
      <c r="K174" s="19">
        <v>4</v>
      </c>
      <c r="L174" s="19"/>
      <c r="M174" s="19"/>
      <c r="N174" s="19"/>
      <c r="O174" s="19"/>
      <c r="P174" s="19"/>
      <c r="Q174" s="19">
        <v>39</v>
      </c>
      <c r="R174" s="19"/>
      <c r="S174" s="21">
        <f t="shared" si="8"/>
        <v>45</v>
      </c>
      <c r="T174" s="22">
        <v>1200</v>
      </c>
      <c r="U174" s="22"/>
      <c r="V174" s="22"/>
      <c r="W174" s="22"/>
      <c r="X174" s="22"/>
      <c r="Y174" s="22"/>
      <c r="Z174" s="19"/>
      <c r="AA174" s="19"/>
      <c r="AB174" s="19"/>
      <c r="AC174" s="19"/>
      <c r="AD174" s="19"/>
      <c r="AE174" s="19"/>
      <c r="AF174" s="19"/>
      <c r="AG174" s="19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  <c r="EC174" s="23"/>
      <c r="ED174" s="23"/>
      <c r="EE174" s="23"/>
      <c r="EF174" s="23"/>
      <c r="EG174" s="23"/>
      <c r="EH174" s="23"/>
      <c r="EI174" s="23"/>
      <c r="EJ174" s="23"/>
      <c r="EK174" s="23"/>
      <c r="EL174" s="23"/>
      <c r="EM174" s="23"/>
      <c r="EN174" s="23"/>
      <c r="EO174" s="23"/>
      <c r="EP174" s="23"/>
      <c r="EQ174" s="23"/>
      <c r="ER174" s="23"/>
      <c r="ES174" s="23"/>
      <c r="ET174" s="23"/>
      <c r="EU174" s="23"/>
      <c r="EV174" s="23"/>
      <c r="EW174" s="23"/>
      <c r="EX174" s="23"/>
      <c r="EY174" s="23"/>
      <c r="EZ174" s="23"/>
      <c r="FA174" s="23"/>
      <c r="FB174" s="23"/>
      <c r="FC174" s="23"/>
      <c r="FD174" s="23"/>
      <c r="FE174" s="23"/>
      <c r="FF174" s="23"/>
      <c r="FG174" s="23"/>
      <c r="FH174" s="23"/>
      <c r="FI174" s="23"/>
      <c r="FJ174" s="23"/>
      <c r="FK174" s="23"/>
      <c r="FL174" s="23"/>
      <c r="FM174" s="23"/>
      <c r="FN174" s="23"/>
      <c r="FO174" s="23"/>
      <c r="FP174" s="23"/>
      <c r="FQ174" s="23"/>
      <c r="FR174" s="23"/>
      <c r="FS174" s="23"/>
      <c r="FT174" s="23"/>
      <c r="FU174" s="23"/>
      <c r="FV174" s="23"/>
      <c r="FW174" s="23"/>
      <c r="FX174" s="23"/>
      <c r="FY174" s="23"/>
      <c r="FZ174" s="23"/>
      <c r="GA174" s="23"/>
      <c r="GB174" s="23"/>
      <c r="GC174" s="23"/>
      <c r="GD174" s="23"/>
      <c r="GE174" s="23"/>
      <c r="GF174" s="23"/>
      <c r="GG174" s="23"/>
      <c r="GH174" s="23"/>
      <c r="GI174" s="23"/>
      <c r="GJ174" s="23"/>
      <c r="GK174" s="23"/>
      <c r="GL174" s="23"/>
      <c r="GM174" s="23"/>
      <c r="GN174" s="23"/>
      <c r="GO174" s="23"/>
      <c r="GP174" s="23"/>
      <c r="GQ174" s="23"/>
      <c r="GR174" s="23"/>
      <c r="GS174" s="23"/>
      <c r="GT174" s="23"/>
      <c r="GU174" s="23"/>
      <c r="GV174" s="23"/>
      <c r="GW174" s="23"/>
      <c r="GX174" s="23"/>
      <c r="GY174" s="23"/>
      <c r="GZ174" s="23"/>
      <c r="HA174" s="23"/>
      <c r="HB174" s="23"/>
      <c r="HC174" s="23"/>
      <c r="HD174" s="23"/>
      <c r="HE174" s="23"/>
      <c r="HF174" s="23"/>
      <c r="HG174" s="23"/>
      <c r="HH174" s="23"/>
      <c r="HI174" s="23"/>
      <c r="HJ174" s="23"/>
      <c r="HK174" s="23"/>
      <c r="HL174" s="23"/>
      <c r="HM174" s="23"/>
      <c r="HN174" s="23"/>
      <c r="HO174" s="23"/>
      <c r="HP174" s="23"/>
      <c r="HQ174" s="23"/>
      <c r="HR174" s="23"/>
      <c r="HS174" s="23"/>
      <c r="HT174" s="23"/>
      <c r="HU174" s="23"/>
      <c r="HV174" s="23"/>
      <c r="HW174" s="1"/>
      <c r="HX174" s="1"/>
      <c r="HY174" s="1"/>
      <c r="HZ174" s="1"/>
      <c r="IA174" s="1"/>
      <c r="IB174" s="1"/>
      <c r="IC174" s="1"/>
      <c r="ID174" s="1"/>
      <c r="IE174" s="1"/>
      <c r="IF174" s="1"/>
      <c r="IG174" s="1"/>
      <c r="IH174" s="1"/>
      <c r="II174" s="1"/>
      <c r="IJ174" s="1"/>
      <c r="IK174" s="1"/>
      <c r="IL174" s="1"/>
      <c r="IM174" s="1"/>
      <c r="IN174" s="1"/>
      <c r="IO174" s="1"/>
      <c r="IP174" s="1"/>
      <c r="IQ174" s="1"/>
      <c r="IR174" s="1"/>
      <c r="IS174" s="1"/>
      <c r="IT174" s="1"/>
      <c r="IU174" s="1"/>
      <c r="IV174" s="1"/>
    </row>
    <row r="175" spans="1:230" ht="31.5" customHeight="1">
      <c r="A175" s="25">
        <f t="shared" si="6"/>
        <v>168</v>
      </c>
      <c r="B175" s="104" t="s">
        <v>523</v>
      </c>
      <c r="C175" s="104" t="s">
        <v>349</v>
      </c>
      <c r="D175" s="104" t="s">
        <v>537</v>
      </c>
      <c r="E175" s="104" t="s">
        <v>538</v>
      </c>
      <c r="F175" s="54" t="s">
        <v>539</v>
      </c>
      <c r="G175" s="105">
        <v>5</v>
      </c>
      <c r="H175" s="105">
        <v>1</v>
      </c>
      <c r="I175" s="106" t="s">
        <v>540</v>
      </c>
      <c r="J175" s="104">
        <v>2</v>
      </c>
      <c r="K175" s="104">
        <v>3</v>
      </c>
      <c r="L175" s="104"/>
      <c r="M175" s="104"/>
      <c r="N175" s="104"/>
      <c r="O175" s="104"/>
      <c r="P175" s="104"/>
      <c r="Q175" s="104">
        <v>39</v>
      </c>
      <c r="R175" s="104"/>
      <c r="S175" s="21">
        <f t="shared" si="8"/>
        <v>44</v>
      </c>
      <c r="T175" s="107">
        <v>1200</v>
      </c>
      <c r="U175" s="15">
        <v>0</v>
      </c>
      <c r="V175" s="108">
        <f>K175+L175+N175+P175+R175+S175+T175</f>
        <v>1247</v>
      </c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93"/>
      <c r="AI175" s="93"/>
      <c r="AJ175" s="93"/>
      <c r="AK175" s="93"/>
      <c r="AL175" s="93"/>
      <c r="AM175" s="93"/>
      <c r="AN175" s="93"/>
      <c r="AO175" s="93"/>
      <c r="AP175" s="93"/>
      <c r="AQ175" s="93"/>
      <c r="AR175" s="93"/>
      <c r="AS175" s="93"/>
      <c r="AT175" s="93"/>
      <c r="AU175" s="93"/>
      <c r="AV175" s="93"/>
      <c r="AW175" s="93"/>
      <c r="AX175" s="93"/>
      <c r="AY175" s="93"/>
      <c r="AZ175" s="93"/>
      <c r="BA175" s="93"/>
      <c r="BB175" s="93"/>
      <c r="BC175" s="93"/>
      <c r="BD175" s="93"/>
      <c r="BE175" s="93"/>
      <c r="BF175" s="93"/>
      <c r="BG175" s="93"/>
      <c r="BH175" s="93"/>
      <c r="BI175" s="93"/>
      <c r="BJ175" s="93"/>
      <c r="BK175" s="93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93"/>
      <c r="CO175" s="93"/>
      <c r="CP175" s="93"/>
      <c r="CQ175" s="93"/>
      <c r="CR175" s="93"/>
      <c r="CS175" s="93"/>
      <c r="CT175" s="93"/>
      <c r="CU175" s="93"/>
      <c r="CV175" s="93"/>
      <c r="CW175" s="93"/>
      <c r="CX175" s="93"/>
      <c r="CY175" s="93"/>
      <c r="CZ175" s="93"/>
      <c r="DA175" s="93"/>
      <c r="DB175" s="93"/>
      <c r="DC175" s="93"/>
      <c r="DD175" s="93"/>
      <c r="DE175" s="93"/>
      <c r="DF175" s="93"/>
      <c r="DG175" s="93"/>
      <c r="DH175" s="93"/>
      <c r="DI175" s="93"/>
      <c r="DJ175" s="93"/>
      <c r="DK175" s="93"/>
      <c r="DL175" s="93"/>
      <c r="DM175" s="93"/>
      <c r="DN175" s="93"/>
      <c r="DO175" s="93"/>
      <c r="DP175" s="93"/>
      <c r="DQ175" s="93"/>
      <c r="DR175" s="93"/>
      <c r="DS175" s="93"/>
      <c r="DT175" s="93"/>
      <c r="DU175" s="93"/>
      <c r="DV175" s="93"/>
      <c r="DW175" s="93"/>
      <c r="DX175" s="93"/>
      <c r="DY175" s="93"/>
      <c r="DZ175" s="93"/>
      <c r="EA175" s="93"/>
      <c r="EB175" s="93"/>
      <c r="EC175" s="93"/>
      <c r="ED175" s="93"/>
      <c r="EE175" s="93"/>
      <c r="EF175" s="93"/>
      <c r="EG175" s="93"/>
      <c r="EH175" s="93"/>
      <c r="EI175" s="93"/>
      <c r="EJ175" s="93"/>
      <c r="EK175" s="93"/>
      <c r="EL175" s="93"/>
      <c r="EM175" s="93"/>
      <c r="EN175" s="93"/>
      <c r="EO175" s="93"/>
      <c r="EP175" s="93"/>
      <c r="EQ175" s="93"/>
      <c r="ER175" s="93"/>
      <c r="ES175" s="93"/>
      <c r="ET175" s="93"/>
      <c r="EU175" s="93"/>
      <c r="EV175" s="93"/>
      <c r="EW175" s="93"/>
      <c r="EX175" s="93"/>
      <c r="EY175" s="93"/>
      <c r="EZ175" s="93"/>
      <c r="FA175" s="93"/>
      <c r="FB175" s="93"/>
      <c r="FC175" s="93"/>
      <c r="FD175" s="93"/>
      <c r="FE175" s="93"/>
      <c r="FF175" s="93"/>
      <c r="FG175" s="93"/>
      <c r="FH175" s="93"/>
      <c r="FI175" s="93"/>
      <c r="FJ175" s="93"/>
      <c r="FK175" s="93"/>
      <c r="FL175" s="93"/>
      <c r="FM175" s="93"/>
      <c r="FN175" s="93"/>
      <c r="FO175" s="93"/>
      <c r="FP175" s="93"/>
      <c r="FQ175" s="93"/>
      <c r="FR175" s="93"/>
      <c r="FS175" s="93"/>
      <c r="FT175" s="93"/>
      <c r="FU175" s="93"/>
      <c r="FV175" s="93"/>
      <c r="FW175" s="93"/>
      <c r="FX175" s="93"/>
      <c r="FY175" s="93"/>
      <c r="FZ175" s="93"/>
      <c r="GA175" s="93"/>
      <c r="GB175" s="93"/>
      <c r="GC175" s="93"/>
      <c r="GD175" s="93"/>
      <c r="GE175" s="93"/>
      <c r="GF175" s="93"/>
      <c r="GG175" s="93"/>
      <c r="GH175" s="93"/>
      <c r="GI175" s="93"/>
      <c r="GJ175" s="93"/>
      <c r="GK175" s="93"/>
      <c r="GL175" s="93"/>
      <c r="GM175" s="93"/>
      <c r="GN175" s="93"/>
      <c r="GO175" s="93"/>
      <c r="GP175" s="93"/>
      <c r="GQ175" s="93"/>
      <c r="GR175" s="93"/>
      <c r="GS175" s="93"/>
      <c r="GT175" s="93"/>
      <c r="GU175" s="93"/>
      <c r="GV175" s="93"/>
      <c r="GW175" s="93"/>
      <c r="GX175" s="93"/>
      <c r="GY175" s="93"/>
      <c r="GZ175" s="93"/>
      <c r="HA175" s="93"/>
      <c r="HB175" s="93"/>
      <c r="HC175" s="93"/>
      <c r="HD175" s="93"/>
      <c r="HE175" s="93"/>
      <c r="HF175" s="93"/>
      <c r="HG175" s="93"/>
      <c r="HH175" s="93"/>
      <c r="HI175" s="93"/>
      <c r="HJ175" s="93"/>
      <c r="HK175" s="93"/>
      <c r="HL175" s="93"/>
      <c r="HM175" s="93"/>
      <c r="HN175" s="93"/>
      <c r="HO175" s="93"/>
      <c r="HP175" s="93"/>
      <c r="HQ175" s="93"/>
      <c r="HR175" s="93"/>
      <c r="HS175" s="93"/>
      <c r="HT175" s="93"/>
      <c r="HU175" s="93"/>
      <c r="HV175" s="93"/>
    </row>
    <row r="176" spans="1:230" ht="21" customHeight="1">
      <c r="A176" s="25">
        <f t="shared" si="6"/>
        <v>169</v>
      </c>
      <c r="B176" s="82" t="s">
        <v>541</v>
      </c>
      <c r="C176" s="83" t="s">
        <v>64</v>
      </c>
      <c r="D176" s="83" t="s">
        <v>542</v>
      </c>
      <c r="E176" s="83" t="s">
        <v>112</v>
      </c>
      <c r="F176" s="42" t="s">
        <v>543</v>
      </c>
      <c r="G176" s="84">
        <v>2</v>
      </c>
      <c r="H176" s="84">
        <v>1</v>
      </c>
      <c r="I176" s="42" t="s">
        <v>49</v>
      </c>
      <c r="J176" s="41">
        <v>2</v>
      </c>
      <c r="K176" s="41">
        <v>4</v>
      </c>
      <c r="L176" s="41"/>
      <c r="M176" s="41"/>
      <c r="N176" s="41"/>
      <c r="O176" s="41"/>
      <c r="P176" s="41"/>
      <c r="Q176" s="86">
        <v>38</v>
      </c>
      <c r="R176" s="41"/>
      <c r="S176" s="45">
        <f t="shared" si="8"/>
        <v>44</v>
      </c>
      <c r="T176" s="97">
        <v>1200</v>
      </c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  <c r="BY176" s="47"/>
      <c r="BZ176" s="47"/>
      <c r="CA176" s="47"/>
      <c r="CB176" s="47"/>
      <c r="CC176" s="47"/>
      <c r="CD176" s="47"/>
      <c r="CE176" s="47"/>
      <c r="CF176" s="47"/>
      <c r="CG176" s="47"/>
      <c r="CH176" s="47"/>
      <c r="CI176" s="47"/>
      <c r="CJ176" s="47"/>
      <c r="CK176" s="47"/>
      <c r="CL176" s="47"/>
      <c r="CM176" s="47"/>
      <c r="CN176" s="47"/>
      <c r="CO176" s="47"/>
      <c r="CP176" s="47"/>
      <c r="CQ176" s="47"/>
      <c r="CR176" s="47"/>
      <c r="CS176" s="47"/>
      <c r="CT176" s="47"/>
      <c r="CU176" s="47"/>
      <c r="CV176" s="47"/>
      <c r="CW176" s="47"/>
      <c r="CX176" s="47"/>
      <c r="CY176" s="47"/>
      <c r="CZ176" s="47"/>
      <c r="DA176" s="47"/>
      <c r="DB176" s="47"/>
      <c r="DC176" s="47"/>
      <c r="DD176" s="47"/>
      <c r="DE176" s="47"/>
      <c r="DF176" s="47"/>
      <c r="DG176" s="47"/>
      <c r="DH176" s="47"/>
      <c r="DI176" s="47"/>
      <c r="DJ176" s="47"/>
      <c r="DK176" s="47"/>
      <c r="DL176" s="47"/>
      <c r="DM176" s="47"/>
      <c r="DN176" s="47"/>
      <c r="DO176" s="47"/>
      <c r="DP176" s="47"/>
      <c r="DQ176" s="47"/>
      <c r="DR176" s="47"/>
      <c r="DS176" s="47"/>
      <c r="DT176" s="47"/>
      <c r="DU176" s="47"/>
      <c r="DV176" s="47"/>
      <c r="DW176" s="47"/>
      <c r="DX176" s="47"/>
      <c r="DY176" s="47"/>
      <c r="DZ176" s="47"/>
      <c r="EA176" s="47"/>
      <c r="EB176" s="47"/>
      <c r="EC176" s="47"/>
      <c r="ED176" s="47"/>
      <c r="EE176" s="47"/>
      <c r="EF176" s="47"/>
      <c r="EG176" s="47"/>
      <c r="EH176" s="47"/>
      <c r="EI176" s="47"/>
      <c r="EJ176" s="47"/>
      <c r="EK176" s="47"/>
      <c r="EL176" s="47"/>
      <c r="EM176" s="47"/>
      <c r="EN176" s="47"/>
      <c r="EO176" s="47"/>
      <c r="EP176" s="47"/>
      <c r="EQ176" s="47"/>
      <c r="ER176" s="47"/>
      <c r="ES176" s="47"/>
      <c r="ET176" s="47"/>
      <c r="EU176" s="47"/>
      <c r="EV176" s="47"/>
      <c r="EW176" s="47"/>
      <c r="EX176" s="47"/>
      <c r="EY176" s="47"/>
      <c r="EZ176" s="47"/>
      <c r="FA176" s="47"/>
      <c r="FB176" s="47"/>
      <c r="FC176" s="47"/>
      <c r="FD176" s="47"/>
      <c r="FE176" s="47"/>
      <c r="FF176" s="47"/>
      <c r="FG176" s="47"/>
      <c r="FH176" s="47"/>
      <c r="FI176" s="47"/>
      <c r="FJ176" s="47"/>
      <c r="FK176" s="47"/>
      <c r="FL176" s="47"/>
      <c r="FM176" s="47"/>
      <c r="FN176" s="47"/>
      <c r="FO176" s="47"/>
      <c r="FP176" s="47"/>
      <c r="FQ176" s="47"/>
      <c r="FR176" s="47"/>
      <c r="FS176" s="47"/>
      <c r="FT176" s="47"/>
      <c r="FU176" s="47"/>
      <c r="FV176" s="47"/>
      <c r="FW176" s="47"/>
      <c r="FX176" s="47"/>
      <c r="FY176" s="47"/>
      <c r="FZ176" s="47"/>
      <c r="GA176" s="47"/>
      <c r="GB176" s="47"/>
      <c r="GC176" s="47"/>
      <c r="GD176" s="47"/>
      <c r="GE176" s="47"/>
      <c r="GF176" s="47"/>
      <c r="GG176" s="47"/>
      <c r="GH176" s="47"/>
      <c r="GI176" s="47"/>
      <c r="GJ176" s="47"/>
      <c r="GK176" s="47"/>
      <c r="GL176" s="47"/>
      <c r="GM176" s="47"/>
      <c r="GN176" s="47"/>
      <c r="GO176" s="47"/>
      <c r="GP176" s="47"/>
      <c r="GQ176" s="47"/>
      <c r="GR176" s="47"/>
      <c r="GS176" s="47"/>
      <c r="GT176" s="47"/>
      <c r="GU176" s="47"/>
      <c r="GV176" s="47"/>
      <c r="GW176" s="47"/>
      <c r="GX176" s="47"/>
      <c r="GY176" s="47"/>
      <c r="GZ176" s="47"/>
      <c r="HA176" s="47"/>
      <c r="HB176" s="47"/>
      <c r="HC176" s="47"/>
      <c r="HD176" s="47"/>
      <c r="HE176" s="47"/>
      <c r="HF176" s="47"/>
      <c r="HG176" s="47"/>
      <c r="HH176" s="47"/>
      <c r="HI176" s="47"/>
      <c r="HJ176" s="47"/>
      <c r="HK176" s="47"/>
      <c r="HL176" s="47"/>
      <c r="HM176" s="47"/>
      <c r="HN176" s="47"/>
      <c r="HO176" s="47"/>
      <c r="HP176" s="47"/>
      <c r="HQ176" s="47"/>
      <c r="HR176" s="47"/>
      <c r="HS176" s="47"/>
      <c r="HT176" s="47"/>
      <c r="HU176" s="47"/>
      <c r="HV176" s="47"/>
    </row>
    <row r="177" spans="1:256" s="32" customFormat="1" ht="25.5">
      <c r="A177" s="25">
        <f t="shared" si="6"/>
        <v>170</v>
      </c>
      <c r="B177" s="51" t="s">
        <v>472</v>
      </c>
      <c r="C177" s="51" t="s">
        <v>544</v>
      </c>
      <c r="D177" s="51" t="s">
        <v>545</v>
      </c>
      <c r="E177" s="51" t="s">
        <v>112</v>
      </c>
      <c r="F177" s="52" t="s">
        <v>435</v>
      </c>
      <c r="G177" s="52">
        <v>1</v>
      </c>
      <c r="H177" s="52">
        <v>1</v>
      </c>
      <c r="I177" s="20" t="s">
        <v>235</v>
      </c>
      <c r="J177" s="29">
        <v>7</v>
      </c>
      <c r="K177" s="29">
        <v>4</v>
      </c>
      <c r="L177" s="29"/>
      <c r="M177" s="29"/>
      <c r="N177" s="29"/>
      <c r="O177" s="29">
        <v>10</v>
      </c>
      <c r="P177" s="29"/>
      <c r="Q177" s="29">
        <v>22</v>
      </c>
      <c r="R177" s="29"/>
      <c r="S177" s="45">
        <f t="shared" si="8"/>
        <v>43</v>
      </c>
      <c r="T177" s="31">
        <v>800</v>
      </c>
      <c r="U177" s="31"/>
      <c r="V177" s="31"/>
      <c r="W177" s="31"/>
      <c r="X177" s="31"/>
      <c r="Y177" s="31"/>
      <c r="Z177" s="15"/>
      <c r="AA177" s="15"/>
      <c r="AB177" s="15"/>
      <c r="AC177" s="15"/>
      <c r="AD177" s="15"/>
      <c r="AE177" s="15"/>
      <c r="AF177" s="15"/>
      <c r="AG177" s="15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6"/>
      <c r="IL177" s="6"/>
      <c r="IM177" s="6"/>
      <c r="IN177" s="6"/>
      <c r="IO177" s="6"/>
      <c r="IP177" s="6"/>
      <c r="IQ177" s="6"/>
      <c r="IR177" s="6"/>
      <c r="IS177" s="6"/>
      <c r="IT177" s="6"/>
      <c r="IU177" s="6"/>
      <c r="IV177" s="6"/>
    </row>
    <row r="178" spans="1:256" s="1" customFormat="1" ht="26.25" customHeight="1">
      <c r="A178" s="25">
        <f t="shared" si="6"/>
        <v>171</v>
      </c>
      <c r="B178" s="26" t="s">
        <v>314</v>
      </c>
      <c r="C178" s="27" t="s">
        <v>511</v>
      </c>
      <c r="D178" s="27" t="s">
        <v>546</v>
      </c>
      <c r="E178" s="27" t="s">
        <v>112</v>
      </c>
      <c r="F178" s="20" t="s">
        <v>317</v>
      </c>
      <c r="G178" s="28">
        <v>2</v>
      </c>
      <c r="H178" s="28">
        <v>1</v>
      </c>
      <c r="I178" s="65" t="s">
        <v>547</v>
      </c>
      <c r="J178" s="35">
        <v>2</v>
      </c>
      <c r="K178" s="35">
        <v>5</v>
      </c>
      <c r="L178" s="35"/>
      <c r="M178" s="35"/>
      <c r="N178" s="35"/>
      <c r="O178" s="35">
        <v>15</v>
      </c>
      <c r="P178" s="35"/>
      <c r="Q178" s="36">
        <v>20</v>
      </c>
      <c r="R178" s="35"/>
      <c r="S178" s="21">
        <f t="shared" si="8"/>
        <v>42</v>
      </c>
      <c r="T178" s="22">
        <v>1200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  <c r="EV178" s="39"/>
      <c r="EW178" s="39"/>
      <c r="EX178" s="39"/>
      <c r="EY178" s="39"/>
      <c r="EZ178" s="39"/>
      <c r="FA178" s="39"/>
      <c r="FB178" s="39"/>
      <c r="FC178" s="39"/>
      <c r="FD178" s="39"/>
      <c r="FE178" s="39"/>
      <c r="FF178" s="39"/>
      <c r="FG178" s="39"/>
      <c r="FH178" s="23"/>
      <c r="FI178" s="23"/>
      <c r="FJ178" s="23"/>
      <c r="FK178" s="23"/>
      <c r="FL178" s="23"/>
      <c r="FM178" s="23"/>
      <c r="FN178" s="23"/>
      <c r="FO178" s="23"/>
      <c r="FP178" s="23"/>
      <c r="FQ178" s="23"/>
      <c r="FR178" s="23"/>
      <c r="FS178" s="23"/>
      <c r="FT178" s="23"/>
      <c r="FU178" s="23"/>
      <c r="FV178" s="23"/>
      <c r="FW178" s="23"/>
      <c r="FX178" s="23"/>
      <c r="FY178" s="23"/>
      <c r="FZ178" s="23"/>
      <c r="GA178" s="23"/>
      <c r="GB178" s="23"/>
      <c r="GC178" s="23"/>
      <c r="GD178" s="23"/>
      <c r="GE178" s="23"/>
      <c r="GF178" s="23"/>
      <c r="GG178" s="23"/>
      <c r="GH178" s="23"/>
      <c r="GI178" s="23"/>
      <c r="GJ178" s="23"/>
      <c r="GK178" s="23"/>
      <c r="GL178" s="23"/>
      <c r="GM178" s="23"/>
      <c r="GN178" s="23"/>
      <c r="GO178" s="23"/>
      <c r="GP178" s="23"/>
      <c r="GQ178" s="23"/>
      <c r="GR178" s="23"/>
      <c r="GS178" s="23"/>
      <c r="GT178" s="23"/>
      <c r="GU178" s="23"/>
      <c r="GV178" s="23"/>
      <c r="GW178" s="23"/>
      <c r="GX178" s="23"/>
      <c r="GY178" s="23"/>
      <c r="GZ178" s="23"/>
      <c r="HA178" s="23"/>
      <c r="HB178" s="23"/>
      <c r="HC178" s="23"/>
      <c r="HD178" s="23"/>
      <c r="HE178" s="23"/>
      <c r="HF178" s="23"/>
      <c r="HG178" s="23"/>
      <c r="HH178" s="23"/>
      <c r="HI178" s="23"/>
      <c r="HJ178" s="23"/>
      <c r="HK178" s="23"/>
      <c r="HL178" s="23"/>
      <c r="HM178" s="23"/>
      <c r="HN178" s="23"/>
      <c r="HO178" s="23"/>
      <c r="HP178" s="23"/>
      <c r="HQ178" s="23"/>
      <c r="HR178" s="23"/>
      <c r="HS178" s="23"/>
      <c r="HT178" s="23"/>
      <c r="HU178" s="23"/>
      <c r="HV178" s="23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  <c r="IP178" s="32"/>
      <c r="IQ178" s="32"/>
      <c r="IR178" s="32"/>
      <c r="IS178" s="32"/>
      <c r="IT178" s="32"/>
      <c r="IU178" s="32"/>
      <c r="IV178" s="32"/>
    </row>
    <row r="179" spans="1:256" s="109" customFormat="1" ht="25.5">
      <c r="A179" s="25">
        <f t="shared" si="6"/>
        <v>172</v>
      </c>
      <c r="B179" s="51" t="s">
        <v>345</v>
      </c>
      <c r="C179" s="51" t="s">
        <v>251</v>
      </c>
      <c r="D179" s="51" t="s">
        <v>490</v>
      </c>
      <c r="E179" s="51" t="s">
        <v>112</v>
      </c>
      <c r="F179" s="52" t="s">
        <v>200</v>
      </c>
      <c r="G179" s="52">
        <v>1</v>
      </c>
      <c r="H179" s="52">
        <v>1</v>
      </c>
      <c r="I179" s="20" t="s">
        <v>152</v>
      </c>
      <c r="J179" s="29">
        <v>7</v>
      </c>
      <c r="K179" s="29">
        <v>4</v>
      </c>
      <c r="L179" s="29"/>
      <c r="M179" s="29"/>
      <c r="N179" s="29"/>
      <c r="O179" s="29"/>
      <c r="P179" s="29"/>
      <c r="Q179" s="29">
        <v>29</v>
      </c>
      <c r="R179" s="29"/>
      <c r="S179" s="30">
        <f t="shared" si="8"/>
        <v>40</v>
      </c>
      <c r="T179" s="31">
        <f>IF(Z179=AA179,AA179,1200)</f>
        <v>800</v>
      </c>
      <c r="U179" s="31"/>
      <c r="V179" s="31"/>
      <c r="W179" s="31"/>
      <c r="X179" s="31"/>
      <c r="Y179" s="31"/>
      <c r="Z179" s="15">
        <f>IF(G179=1,800,1200)</f>
        <v>800</v>
      </c>
      <c r="AA179" s="15">
        <f>IF(H179=1,800,1200)</f>
        <v>800</v>
      </c>
      <c r="AB179" s="15"/>
      <c r="AC179" s="15"/>
      <c r="AD179" s="15"/>
      <c r="AE179" s="15"/>
      <c r="AF179" s="15"/>
      <c r="AG179" s="15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1"/>
      <c r="HX179" s="1"/>
      <c r="HY179" s="1"/>
      <c r="HZ179" s="1"/>
      <c r="IA179" s="1"/>
      <c r="IB179" s="1"/>
      <c r="IC179" s="1"/>
      <c r="ID179" s="1"/>
      <c r="IE179" s="1"/>
      <c r="IF179" s="1"/>
      <c r="IG179" s="1"/>
      <c r="IH179" s="1"/>
      <c r="II179" s="1"/>
      <c r="IJ179" s="1"/>
      <c r="IK179" s="1"/>
      <c r="IL179" s="1"/>
      <c r="IM179" s="1"/>
      <c r="IN179" s="1"/>
      <c r="IO179" s="1"/>
      <c r="IP179" s="1"/>
      <c r="IQ179" s="1"/>
      <c r="IR179" s="1"/>
      <c r="IS179" s="1"/>
      <c r="IT179" s="1"/>
      <c r="IU179" s="1"/>
      <c r="IV179" s="1"/>
    </row>
    <row r="180" spans="1:256" ht="26.25" customHeight="1">
      <c r="A180" s="25">
        <f t="shared" si="6"/>
        <v>173</v>
      </c>
      <c r="B180" s="51" t="s">
        <v>548</v>
      </c>
      <c r="C180" s="51" t="s">
        <v>391</v>
      </c>
      <c r="D180" s="51" t="s">
        <v>180</v>
      </c>
      <c r="E180" s="51" t="s">
        <v>112</v>
      </c>
      <c r="F180" s="52" t="s">
        <v>27</v>
      </c>
      <c r="G180" s="52">
        <v>1</v>
      </c>
      <c r="H180" s="52">
        <v>1</v>
      </c>
      <c r="I180" s="20" t="s">
        <v>549</v>
      </c>
      <c r="J180" s="29">
        <v>5</v>
      </c>
      <c r="K180" s="29">
        <v>4</v>
      </c>
      <c r="L180" s="29"/>
      <c r="M180" s="29"/>
      <c r="N180" s="29"/>
      <c r="O180" s="29"/>
      <c r="P180" s="29"/>
      <c r="Q180" s="29">
        <v>30</v>
      </c>
      <c r="R180" s="29"/>
      <c r="S180" s="21">
        <f t="shared" si="8"/>
        <v>39</v>
      </c>
      <c r="T180" s="31">
        <v>800</v>
      </c>
      <c r="U180" s="31"/>
      <c r="V180" s="31"/>
      <c r="W180" s="31"/>
      <c r="X180" s="31"/>
      <c r="Y180" s="31"/>
      <c r="Z180" s="15"/>
      <c r="AA180" s="15"/>
      <c r="AB180" s="15"/>
      <c r="AC180" s="15"/>
      <c r="AD180" s="15"/>
      <c r="AE180" s="15"/>
      <c r="AF180" s="15"/>
      <c r="AG180" s="15"/>
      <c r="HW180" s="109"/>
      <c r="HX180" s="109"/>
      <c r="HY180" s="109"/>
      <c r="HZ180" s="109"/>
      <c r="IA180" s="109"/>
      <c r="IB180" s="109"/>
      <c r="IC180" s="109"/>
      <c r="ID180" s="109"/>
      <c r="IE180" s="109"/>
      <c r="IF180" s="109"/>
      <c r="IG180" s="109"/>
      <c r="IH180" s="109"/>
      <c r="II180" s="109"/>
      <c r="IJ180" s="109"/>
      <c r="IK180" s="109"/>
      <c r="IL180" s="109"/>
      <c r="IM180" s="109"/>
      <c r="IN180" s="109"/>
      <c r="IO180" s="109"/>
      <c r="IP180" s="109"/>
      <c r="IQ180" s="109"/>
      <c r="IR180" s="109"/>
      <c r="IS180" s="109"/>
      <c r="IT180" s="109"/>
      <c r="IU180" s="109"/>
      <c r="IV180" s="109"/>
    </row>
    <row r="181" spans="1:256" s="23" customFormat="1" ht="45" customHeight="1">
      <c r="A181" s="25">
        <f t="shared" si="6"/>
        <v>174</v>
      </c>
      <c r="B181" s="26" t="s">
        <v>550</v>
      </c>
      <c r="C181" s="27" t="s">
        <v>147</v>
      </c>
      <c r="D181" s="27" t="s">
        <v>52</v>
      </c>
      <c r="E181" s="27" t="s">
        <v>112</v>
      </c>
      <c r="F181" s="20" t="s">
        <v>344</v>
      </c>
      <c r="G181" s="28">
        <v>3</v>
      </c>
      <c r="H181" s="28">
        <v>1</v>
      </c>
      <c r="I181" s="20" t="s">
        <v>109</v>
      </c>
      <c r="J181" s="35">
        <v>2</v>
      </c>
      <c r="K181" s="35">
        <v>4</v>
      </c>
      <c r="L181" s="35"/>
      <c r="M181" s="35"/>
      <c r="N181" s="35"/>
      <c r="O181" s="35"/>
      <c r="P181" s="35"/>
      <c r="Q181" s="36">
        <v>33</v>
      </c>
      <c r="R181" s="35"/>
      <c r="S181" s="21">
        <f t="shared" si="8"/>
        <v>39</v>
      </c>
      <c r="T181" s="50">
        <v>1200</v>
      </c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FH181" s="39"/>
      <c r="FI181" s="39"/>
      <c r="FJ181" s="39"/>
      <c r="FK181" s="39"/>
      <c r="FL181" s="39"/>
      <c r="FM181" s="39"/>
      <c r="FN181" s="39"/>
      <c r="FO181" s="39"/>
      <c r="FP181" s="39"/>
      <c r="FQ181" s="39"/>
      <c r="FR181" s="39"/>
      <c r="FS181" s="39"/>
      <c r="FT181" s="39"/>
      <c r="FU181" s="39"/>
      <c r="FV181" s="39"/>
      <c r="FW181" s="39"/>
      <c r="FX181" s="39"/>
      <c r="FY181" s="39"/>
      <c r="FZ181" s="39"/>
      <c r="GA181" s="39"/>
      <c r="GB181" s="39"/>
      <c r="GC181" s="39"/>
      <c r="GD181" s="39"/>
      <c r="GE181" s="39"/>
      <c r="GF181" s="39"/>
      <c r="GG181" s="39"/>
      <c r="GH181" s="39"/>
      <c r="GI181" s="39"/>
      <c r="GJ181" s="39"/>
      <c r="GK181" s="39"/>
      <c r="GL181" s="39"/>
      <c r="GM181" s="39"/>
      <c r="GN181" s="39"/>
      <c r="GO181" s="39"/>
      <c r="GP181" s="39"/>
      <c r="GQ181" s="39"/>
      <c r="GR181" s="39"/>
      <c r="GS181" s="39"/>
      <c r="GT181" s="39"/>
      <c r="GU181" s="39"/>
      <c r="GV181" s="39"/>
      <c r="GW181" s="39"/>
      <c r="GX181" s="39"/>
      <c r="GY181" s="39"/>
      <c r="GZ181" s="39"/>
      <c r="HA181" s="39"/>
      <c r="HB181" s="39"/>
      <c r="HC181" s="39"/>
      <c r="HD181" s="39"/>
      <c r="HE181" s="39"/>
      <c r="HF181" s="39"/>
      <c r="HG181" s="39"/>
      <c r="HH181" s="39"/>
      <c r="HI181" s="39"/>
      <c r="HJ181" s="39"/>
      <c r="HK181" s="39"/>
      <c r="HL181" s="39"/>
      <c r="HM181" s="39"/>
      <c r="HN181" s="39"/>
      <c r="HO181" s="39"/>
      <c r="HP181" s="39"/>
      <c r="HQ181" s="39"/>
      <c r="HR181" s="39"/>
      <c r="HS181" s="39"/>
      <c r="HT181" s="39"/>
      <c r="HU181" s="39"/>
      <c r="HV181" s="39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6"/>
      <c r="IL181" s="6"/>
      <c r="IM181" s="6"/>
      <c r="IN181" s="6"/>
      <c r="IO181" s="6"/>
      <c r="IP181" s="6"/>
      <c r="IQ181" s="6"/>
      <c r="IR181" s="6"/>
      <c r="IS181" s="6"/>
      <c r="IT181" s="6"/>
      <c r="IU181" s="6"/>
      <c r="IV181" s="6"/>
    </row>
    <row r="182" spans="1:256" s="47" customFormat="1" ht="25.5">
      <c r="A182" s="25">
        <f t="shared" si="6"/>
        <v>175</v>
      </c>
      <c r="B182" s="69" t="s">
        <v>250</v>
      </c>
      <c r="C182" s="69" t="s">
        <v>551</v>
      </c>
      <c r="D182" s="69" t="s">
        <v>552</v>
      </c>
      <c r="E182" s="69" t="s">
        <v>112</v>
      </c>
      <c r="F182" s="70" t="s">
        <v>164</v>
      </c>
      <c r="G182" s="70">
        <v>1</v>
      </c>
      <c r="H182" s="70">
        <v>1</v>
      </c>
      <c r="I182" s="85" t="s">
        <v>454</v>
      </c>
      <c r="J182" s="70">
        <v>3</v>
      </c>
      <c r="K182" s="70">
        <v>4</v>
      </c>
      <c r="L182" s="70"/>
      <c r="M182" s="70"/>
      <c r="N182" s="70"/>
      <c r="O182" s="70">
        <v>2</v>
      </c>
      <c r="P182" s="70"/>
      <c r="Q182" s="70">
        <v>24</v>
      </c>
      <c r="R182" s="70"/>
      <c r="S182" s="21">
        <f t="shared" si="8"/>
        <v>33</v>
      </c>
      <c r="T182" s="72">
        <v>800</v>
      </c>
      <c r="U182" s="72"/>
      <c r="V182" s="72"/>
      <c r="W182" s="72"/>
      <c r="X182" s="72"/>
      <c r="Y182" s="72"/>
      <c r="Z182" s="73"/>
      <c r="AA182" s="73"/>
      <c r="AB182" s="73"/>
      <c r="AC182" s="73"/>
      <c r="AD182" s="73"/>
      <c r="AE182" s="73"/>
      <c r="AF182" s="73"/>
      <c r="AG182" s="73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  <c r="HR182" s="1"/>
      <c r="HS182" s="1"/>
      <c r="HT182" s="1"/>
      <c r="HU182" s="1"/>
      <c r="HV182" s="1"/>
      <c r="HW182" s="23"/>
      <c r="HX182" s="23"/>
      <c r="HY182" s="23"/>
      <c r="HZ182" s="23"/>
      <c r="IA182" s="23"/>
      <c r="IB182" s="23"/>
      <c r="IC182" s="23"/>
      <c r="ID182" s="23"/>
      <c r="IE182" s="23"/>
      <c r="IF182" s="23"/>
      <c r="IG182" s="23"/>
      <c r="IH182" s="23"/>
      <c r="II182" s="23"/>
      <c r="IJ182" s="23"/>
      <c r="IK182" s="23"/>
      <c r="IL182" s="23"/>
      <c r="IM182" s="23"/>
      <c r="IN182" s="23"/>
      <c r="IO182" s="23"/>
      <c r="IP182" s="23"/>
      <c r="IQ182" s="23"/>
      <c r="IR182" s="23"/>
      <c r="IS182" s="23"/>
      <c r="IT182" s="23"/>
      <c r="IU182" s="23"/>
      <c r="IV182" s="23"/>
    </row>
    <row r="183" spans="1:256" s="39" customFormat="1" ht="45" customHeight="1">
      <c r="A183" s="25">
        <f t="shared" si="6"/>
        <v>176</v>
      </c>
      <c r="B183" s="35" t="s">
        <v>553</v>
      </c>
      <c r="C183" s="35" t="s">
        <v>425</v>
      </c>
      <c r="D183" s="35" t="s">
        <v>554</v>
      </c>
      <c r="E183" s="35" t="s">
        <v>112</v>
      </c>
      <c r="F183" s="34" t="s">
        <v>499</v>
      </c>
      <c r="G183" s="34">
        <v>2</v>
      </c>
      <c r="H183" s="57">
        <v>1</v>
      </c>
      <c r="I183" s="20" t="s">
        <v>328</v>
      </c>
      <c r="J183" s="19">
        <v>2</v>
      </c>
      <c r="K183" s="19">
        <v>3</v>
      </c>
      <c r="L183" s="19"/>
      <c r="M183" s="19"/>
      <c r="N183" s="19"/>
      <c r="O183" s="49"/>
      <c r="P183" s="49"/>
      <c r="Q183" s="19">
        <v>26</v>
      </c>
      <c r="R183" s="19"/>
      <c r="S183" s="21">
        <f t="shared" si="8"/>
        <v>31</v>
      </c>
      <c r="T183" s="37">
        <v>1200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HW183" s="47"/>
      <c r="HX183" s="47"/>
      <c r="HY183" s="47"/>
      <c r="HZ183" s="47"/>
      <c r="IA183" s="47"/>
      <c r="IB183" s="47"/>
      <c r="IC183" s="47"/>
      <c r="ID183" s="47"/>
      <c r="IE183" s="47"/>
      <c r="IF183" s="47"/>
      <c r="IG183" s="47"/>
      <c r="IH183" s="47"/>
      <c r="II183" s="47"/>
      <c r="IJ183" s="47"/>
      <c r="IK183" s="47"/>
      <c r="IL183" s="47"/>
      <c r="IM183" s="47"/>
      <c r="IN183" s="47"/>
      <c r="IO183" s="47"/>
      <c r="IP183" s="47"/>
      <c r="IQ183" s="47"/>
      <c r="IR183" s="47"/>
      <c r="IS183" s="47"/>
      <c r="IT183" s="47"/>
      <c r="IU183" s="47"/>
      <c r="IV183" s="47"/>
    </row>
    <row r="184" spans="1:256" s="56" customFormat="1" ht="25.5" customHeight="1">
      <c r="A184" s="25">
        <f t="shared" si="6"/>
        <v>177</v>
      </c>
      <c r="B184" s="26" t="s">
        <v>555</v>
      </c>
      <c r="C184" s="27" t="s">
        <v>556</v>
      </c>
      <c r="D184" s="27" t="s">
        <v>557</v>
      </c>
      <c r="E184" s="27" t="s">
        <v>112</v>
      </c>
      <c r="F184" s="20" t="s">
        <v>33</v>
      </c>
      <c r="G184" s="28">
        <v>4</v>
      </c>
      <c r="H184" s="28">
        <v>1</v>
      </c>
      <c r="I184" s="65" t="s">
        <v>558</v>
      </c>
      <c r="J184" s="19"/>
      <c r="K184" s="19">
        <v>3</v>
      </c>
      <c r="L184" s="19"/>
      <c r="M184" s="66"/>
      <c r="N184" s="19"/>
      <c r="O184" s="19">
        <v>2</v>
      </c>
      <c r="P184" s="49"/>
      <c r="Q184" s="49">
        <v>26</v>
      </c>
      <c r="R184" s="19"/>
      <c r="S184" s="21">
        <f t="shared" si="8"/>
        <v>31</v>
      </c>
      <c r="T184" s="22">
        <v>1200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/>
      <c r="EJ184" s="39"/>
      <c r="EK184" s="39"/>
      <c r="EL184" s="39"/>
      <c r="EM184" s="39"/>
      <c r="EN184" s="39"/>
      <c r="EO184" s="39"/>
      <c r="EP184" s="39"/>
      <c r="EQ184" s="39"/>
      <c r="ER184" s="39"/>
      <c r="ES184" s="39"/>
      <c r="ET184" s="39"/>
      <c r="EU184" s="39"/>
      <c r="EV184" s="39"/>
      <c r="EW184" s="39"/>
      <c r="EX184" s="39"/>
      <c r="EY184" s="39"/>
      <c r="EZ184" s="39"/>
      <c r="FA184" s="39"/>
      <c r="FB184" s="39"/>
      <c r="FC184" s="39"/>
      <c r="FD184" s="39"/>
      <c r="FE184" s="39"/>
      <c r="FF184" s="39"/>
      <c r="FG184" s="39"/>
      <c r="FH184" s="23"/>
      <c r="FI184" s="23"/>
      <c r="FJ184" s="23"/>
      <c r="FK184" s="23"/>
      <c r="FL184" s="23"/>
      <c r="FM184" s="23"/>
      <c r="FN184" s="23"/>
      <c r="FO184" s="23"/>
      <c r="FP184" s="23"/>
      <c r="FQ184" s="23"/>
      <c r="FR184" s="23"/>
      <c r="FS184" s="23"/>
      <c r="FT184" s="23"/>
      <c r="FU184" s="23"/>
      <c r="FV184" s="23"/>
      <c r="FW184" s="23"/>
      <c r="FX184" s="23"/>
      <c r="FY184" s="23"/>
      <c r="FZ184" s="23"/>
      <c r="GA184" s="23"/>
      <c r="GB184" s="23"/>
      <c r="GC184" s="23"/>
      <c r="GD184" s="23"/>
      <c r="GE184" s="23"/>
      <c r="GF184" s="23"/>
      <c r="GG184" s="23"/>
      <c r="GH184" s="23"/>
      <c r="GI184" s="23"/>
      <c r="GJ184" s="23"/>
      <c r="GK184" s="23"/>
      <c r="GL184" s="23"/>
      <c r="GM184" s="23"/>
      <c r="GN184" s="23"/>
      <c r="GO184" s="23"/>
      <c r="GP184" s="23"/>
      <c r="GQ184" s="23"/>
      <c r="GR184" s="23"/>
      <c r="GS184" s="23"/>
      <c r="GT184" s="23"/>
      <c r="GU184" s="23"/>
      <c r="GV184" s="23"/>
      <c r="GW184" s="23"/>
      <c r="GX184" s="23"/>
      <c r="GY184" s="23"/>
      <c r="GZ184" s="23"/>
      <c r="HA184" s="23"/>
      <c r="HB184" s="23"/>
      <c r="HC184" s="23"/>
      <c r="HD184" s="23"/>
      <c r="HE184" s="23"/>
      <c r="HF184" s="23"/>
      <c r="HG184" s="23"/>
      <c r="HH184" s="23"/>
      <c r="HI184" s="23"/>
      <c r="HJ184" s="23"/>
      <c r="HK184" s="23"/>
      <c r="HL184" s="23"/>
      <c r="HM184" s="23"/>
      <c r="HN184" s="23"/>
      <c r="HO184" s="23"/>
      <c r="HP184" s="23"/>
      <c r="HQ184" s="23"/>
      <c r="HR184" s="23"/>
      <c r="HS184" s="23"/>
      <c r="HT184" s="23"/>
      <c r="HU184" s="23"/>
      <c r="HV184" s="23"/>
      <c r="HW184" s="39"/>
      <c r="HX184" s="39"/>
      <c r="HY184" s="39"/>
      <c r="HZ184" s="39"/>
      <c r="IA184" s="39"/>
      <c r="IB184" s="39"/>
      <c r="IC184" s="39"/>
      <c r="ID184" s="39"/>
      <c r="IE184" s="39"/>
      <c r="IF184" s="39"/>
      <c r="IG184" s="39"/>
      <c r="IH184" s="39"/>
      <c r="II184" s="39"/>
      <c r="IJ184" s="39"/>
      <c r="IK184" s="39"/>
      <c r="IL184" s="39"/>
      <c r="IM184" s="39"/>
      <c r="IN184" s="39"/>
      <c r="IO184" s="39"/>
      <c r="IP184" s="39"/>
      <c r="IQ184" s="39"/>
      <c r="IR184" s="39"/>
      <c r="IS184" s="39"/>
      <c r="IT184" s="39"/>
      <c r="IU184" s="39"/>
      <c r="IV184" s="39"/>
    </row>
    <row r="185" spans="1:256" ht="25.5">
      <c r="A185" s="25">
        <f t="shared" si="6"/>
        <v>178</v>
      </c>
      <c r="B185" s="40" t="s">
        <v>408</v>
      </c>
      <c r="C185" s="41" t="s">
        <v>98</v>
      </c>
      <c r="D185" s="41" t="s">
        <v>559</v>
      </c>
      <c r="E185" s="41" t="s">
        <v>112</v>
      </c>
      <c r="F185" s="42" t="s">
        <v>80</v>
      </c>
      <c r="G185" s="43">
        <v>2</v>
      </c>
      <c r="H185" s="43">
        <v>1</v>
      </c>
      <c r="I185" s="42" t="s">
        <v>560</v>
      </c>
      <c r="J185" s="25">
        <v>7</v>
      </c>
      <c r="K185" s="25">
        <v>4</v>
      </c>
      <c r="L185" s="25"/>
      <c r="M185" s="25"/>
      <c r="N185" s="25"/>
      <c r="O185" s="25">
        <v>2</v>
      </c>
      <c r="P185" s="25"/>
      <c r="Q185" s="44">
        <v>15</v>
      </c>
      <c r="R185" s="25"/>
      <c r="S185" s="45">
        <f t="shared" si="8"/>
        <v>28</v>
      </c>
      <c r="T185" s="46">
        <v>1200</v>
      </c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  <c r="BY185" s="47"/>
      <c r="BZ185" s="47"/>
      <c r="CA185" s="47"/>
      <c r="CB185" s="47"/>
      <c r="CC185" s="47"/>
      <c r="CD185" s="47"/>
      <c r="CE185" s="47"/>
      <c r="CF185" s="47"/>
      <c r="CG185" s="47"/>
      <c r="CH185" s="47"/>
      <c r="CI185" s="47"/>
      <c r="CJ185" s="47"/>
      <c r="CK185" s="47"/>
      <c r="CL185" s="47"/>
      <c r="CM185" s="47"/>
      <c r="CN185" s="47"/>
      <c r="CO185" s="47"/>
      <c r="CP185" s="47"/>
      <c r="CQ185" s="47"/>
      <c r="CR185" s="47"/>
      <c r="CS185" s="47"/>
      <c r="CT185" s="47"/>
      <c r="CU185" s="47"/>
      <c r="CV185" s="47"/>
      <c r="CW185" s="47"/>
      <c r="CX185" s="47"/>
      <c r="CY185" s="47"/>
      <c r="CZ185" s="47"/>
      <c r="DA185" s="47"/>
      <c r="DB185" s="47"/>
      <c r="DC185" s="47"/>
      <c r="DD185" s="47"/>
      <c r="DE185" s="47"/>
      <c r="DF185" s="47"/>
      <c r="DG185" s="47"/>
      <c r="DH185" s="47"/>
      <c r="DI185" s="47"/>
      <c r="DJ185" s="47"/>
      <c r="DK185" s="47"/>
      <c r="DL185" s="47"/>
      <c r="DM185" s="47"/>
      <c r="DN185" s="47"/>
      <c r="DO185" s="47"/>
      <c r="DP185" s="47"/>
      <c r="DQ185" s="47"/>
      <c r="DR185" s="47"/>
      <c r="DS185" s="47"/>
      <c r="DT185" s="47"/>
      <c r="DU185" s="47"/>
      <c r="DV185" s="47"/>
      <c r="DW185" s="47"/>
      <c r="DX185" s="47"/>
      <c r="DY185" s="47"/>
      <c r="DZ185" s="47"/>
      <c r="EA185" s="47"/>
      <c r="EB185" s="47"/>
      <c r="EC185" s="47"/>
      <c r="ED185" s="47"/>
      <c r="EE185" s="47"/>
      <c r="EF185" s="47"/>
      <c r="EG185" s="47"/>
      <c r="EH185" s="47"/>
      <c r="EI185" s="47"/>
      <c r="EJ185" s="47"/>
      <c r="EK185" s="47"/>
      <c r="EL185" s="47"/>
      <c r="EM185" s="47"/>
      <c r="EN185" s="47"/>
      <c r="EO185" s="47"/>
      <c r="EP185" s="47"/>
      <c r="EQ185" s="47"/>
      <c r="ER185" s="47"/>
      <c r="ES185" s="47"/>
      <c r="ET185" s="47"/>
      <c r="EU185" s="47"/>
      <c r="EV185" s="47"/>
      <c r="EW185" s="47"/>
      <c r="EX185" s="47"/>
      <c r="EY185" s="47"/>
      <c r="EZ185" s="47"/>
      <c r="FA185" s="47"/>
      <c r="FB185" s="47"/>
      <c r="FC185" s="47"/>
      <c r="FD185" s="47"/>
      <c r="FE185" s="47"/>
      <c r="FF185" s="47"/>
      <c r="FG185" s="47"/>
      <c r="FH185" s="47"/>
      <c r="FI185" s="47"/>
      <c r="FJ185" s="47"/>
      <c r="FK185" s="47"/>
      <c r="FL185" s="47"/>
      <c r="FM185" s="47"/>
      <c r="FN185" s="47"/>
      <c r="FO185" s="47"/>
      <c r="FP185" s="47"/>
      <c r="FQ185" s="47"/>
      <c r="FR185" s="47"/>
      <c r="FS185" s="47"/>
      <c r="FT185" s="47"/>
      <c r="FU185" s="47"/>
      <c r="FV185" s="47"/>
      <c r="FW185" s="47"/>
      <c r="FX185" s="47"/>
      <c r="FY185" s="47"/>
      <c r="FZ185" s="47"/>
      <c r="GA185" s="47"/>
      <c r="GB185" s="47"/>
      <c r="GC185" s="47"/>
      <c r="GD185" s="47"/>
      <c r="GE185" s="47"/>
      <c r="GF185" s="47"/>
      <c r="GG185" s="47"/>
      <c r="GH185" s="47"/>
      <c r="GI185" s="47"/>
      <c r="GJ185" s="47"/>
      <c r="GK185" s="47"/>
      <c r="GL185" s="47"/>
      <c r="GM185" s="47"/>
      <c r="GN185" s="47"/>
      <c r="GO185" s="47"/>
      <c r="GP185" s="47"/>
      <c r="GQ185" s="47"/>
      <c r="GR185" s="47"/>
      <c r="GS185" s="47"/>
      <c r="GT185" s="47"/>
      <c r="GU185" s="47"/>
      <c r="GV185" s="47"/>
      <c r="GW185" s="47"/>
      <c r="GX185" s="47"/>
      <c r="GY185" s="47"/>
      <c r="GZ185" s="47"/>
      <c r="HA185" s="47"/>
      <c r="HB185" s="47"/>
      <c r="HC185" s="47"/>
      <c r="HD185" s="47"/>
      <c r="HE185" s="47"/>
      <c r="HF185" s="47"/>
      <c r="HG185" s="47"/>
      <c r="HH185" s="47"/>
      <c r="HI185" s="47"/>
      <c r="HJ185" s="47"/>
      <c r="HK185" s="47"/>
      <c r="HL185" s="47"/>
      <c r="HM185" s="47"/>
      <c r="HN185" s="47"/>
      <c r="HO185" s="47"/>
      <c r="HP185" s="47"/>
      <c r="HQ185" s="47"/>
      <c r="HR185" s="47"/>
      <c r="HS185" s="47"/>
      <c r="HT185" s="47"/>
      <c r="HU185" s="47"/>
      <c r="HV185" s="47"/>
      <c r="HW185" s="56"/>
      <c r="HX185" s="56"/>
      <c r="HY185" s="56"/>
      <c r="HZ185" s="56"/>
      <c r="IA185" s="56"/>
      <c r="IB185" s="56"/>
      <c r="IC185" s="56"/>
      <c r="ID185" s="56"/>
      <c r="IE185" s="56"/>
      <c r="IF185" s="56"/>
      <c r="IG185" s="56"/>
      <c r="IH185" s="56"/>
      <c r="II185" s="56"/>
      <c r="IJ185" s="56"/>
      <c r="IK185" s="56"/>
      <c r="IL185" s="56"/>
      <c r="IM185" s="56"/>
      <c r="IN185" s="56"/>
      <c r="IO185" s="56"/>
      <c r="IP185" s="56"/>
      <c r="IQ185" s="56"/>
      <c r="IR185" s="56"/>
      <c r="IS185" s="56"/>
      <c r="IT185" s="56"/>
      <c r="IU185" s="56"/>
      <c r="IV185" s="56"/>
    </row>
    <row r="186" spans="1:256" s="78" customFormat="1" ht="51" customHeight="1">
      <c r="A186" s="25">
        <f t="shared" si="6"/>
        <v>179</v>
      </c>
      <c r="B186" s="18" t="s">
        <v>550</v>
      </c>
      <c r="C186" s="19" t="s">
        <v>64</v>
      </c>
      <c r="D186" s="19" t="s">
        <v>140</v>
      </c>
      <c r="E186" s="19" t="s">
        <v>112</v>
      </c>
      <c r="F186" s="20" t="s">
        <v>33</v>
      </c>
      <c r="G186" s="19">
        <v>3</v>
      </c>
      <c r="H186" s="19">
        <v>1</v>
      </c>
      <c r="I186" s="20" t="s">
        <v>78</v>
      </c>
      <c r="J186" s="19">
        <v>2</v>
      </c>
      <c r="K186" s="19">
        <v>4</v>
      </c>
      <c r="L186" s="19"/>
      <c r="M186" s="19"/>
      <c r="N186" s="19"/>
      <c r="O186" s="19"/>
      <c r="P186" s="19"/>
      <c r="Q186" s="19">
        <v>15</v>
      </c>
      <c r="R186" s="19"/>
      <c r="S186" s="21">
        <f t="shared" si="8"/>
        <v>21</v>
      </c>
      <c r="T186" s="22">
        <v>1200</v>
      </c>
      <c r="U186" s="22"/>
      <c r="V186" s="22"/>
      <c r="W186" s="22"/>
      <c r="X186" s="22"/>
      <c r="Y186" s="22"/>
      <c r="Z186" s="19"/>
      <c r="AA186" s="19"/>
      <c r="AB186" s="19"/>
      <c r="AC186" s="19"/>
      <c r="AD186" s="19"/>
      <c r="AE186" s="19"/>
      <c r="AF186" s="19"/>
      <c r="AG186" s="19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  <c r="EC186" s="23"/>
      <c r="ED186" s="23"/>
      <c r="EE186" s="23"/>
      <c r="EF186" s="23"/>
      <c r="EG186" s="23"/>
      <c r="EH186" s="23"/>
      <c r="EI186" s="23"/>
      <c r="EJ186" s="23"/>
      <c r="EK186" s="23"/>
      <c r="EL186" s="23"/>
      <c r="EM186" s="23"/>
      <c r="EN186" s="23"/>
      <c r="EO186" s="23"/>
      <c r="EP186" s="23"/>
      <c r="EQ186" s="23"/>
      <c r="ER186" s="23"/>
      <c r="ES186" s="23"/>
      <c r="ET186" s="23"/>
      <c r="EU186" s="23"/>
      <c r="EV186" s="23"/>
      <c r="EW186" s="23"/>
      <c r="EX186" s="23"/>
      <c r="EY186" s="23"/>
      <c r="EZ186" s="23"/>
      <c r="FA186" s="23"/>
      <c r="FB186" s="23"/>
      <c r="FC186" s="23"/>
      <c r="FD186" s="23"/>
      <c r="FE186" s="23"/>
      <c r="FF186" s="23"/>
      <c r="FG186" s="23"/>
      <c r="FH186" s="23"/>
      <c r="FI186" s="23"/>
      <c r="FJ186" s="23"/>
      <c r="FK186" s="23"/>
      <c r="FL186" s="23"/>
      <c r="FM186" s="23"/>
      <c r="FN186" s="23"/>
      <c r="FO186" s="23"/>
      <c r="FP186" s="23"/>
      <c r="FQ186" s="23"/>
      <c r="FR186" s="23"/>
      <c r="FS186" s="23"/>
      <c r="FT186" s="23"/>
      <c r="FU186" s="23"/>
      <c r="FV186" s="23"/>
      <c r="FW186" s="23"/>
      <c r="FX186" s="23"/>
      <c r="FY186" s="23"/>
      <c r="FZ186" s="23"/>
      <c r="GA186" s="23"/>
      <c r="GB186" s="23"/>
      <c r="GC186" s="23"/>
      <c r="GD186" s="23"/>
      <c r="GE186" s="23"/>
      <c r="GF186" s="23"/>
      <c r="GG186" s="23"/>
      <c r="GH186" s="23"/>
      <c r="GI186" s="23"/>
      <c r="GJ186" s="23"/>
      <c r="GK186" s="23"/>
      <c r="GL186" s="23"/>
      <c r="GM186" s="23"/>
      <c r="GN186" s="23"/>
      <c r="GO186" s="23"/>
      <c r="GP186" s="23"/>
      <c r="GQ186" s="23"/>
      <c r="GR186" s="23"/>
      <c r="GS186" s="23"/>
      <c r="GT186" s="23"/>
      <c r="GU186" s="23"/>
      <c r="GV186" s="23"/>
      <c r="GW186" s="23"/>
      <c r="GX186" s="23"/>
      <c r="GY186" s="23"/>
      <c r="GZ186" s="23"/>
      <c r="HA186" s="23"/>
      <c r="HB186" s="23"/>
      <c r="HC186" s="23"/>
      <c r="HD186" s="23"/>
      <c r="HE186" s="23"/>
      <c r="HF186" s="23"/>
      <c r="HG186" s="23"/>
      <c r="HH186" s="23"/>
      <c r="HI186" s="23"/>
      <c r="HJ186" s="23"/>
      <c r="HK186" s="23"/>
      <c r="HL186" s="23"/>
      <c r="HM186" s="23"/>
      <c r="HN186" s="23"/>
      <c r="HO186" s="23"/>
      <c r="HP186" s="23"/>
      <c r="HQ186" s="23"/>
      <c r="HR186" s="23"/>
      <c r="HS186" s="23"/>
      <c r="HT186" s="23"/>
      <c r="HU186" s="23"/>
      <c r="HV186" s="23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6"/>
      <c r="IL186" s="6"/>
      <c r="IM186" s="6"/>
      <c r="IN186" s="6"/>
      <c r="IO186" s="6"/>
      <c r="IP186" s="6"/>
      <c r="IQ186" s="6"/>
      <c r="IR186" s="6"/>
      <c r="IS186" s="6"/>
      <c r="IT186" s="6"/>
      <c r="IU186" s="6"/>
      <c r="IV186" s="6"/>
    </row>
    <row r="187" spans="1:230" s="23" customFormat="1" ht="41.25" customHeight="1">
      <c r="A187" s="25">
        <f t="shared" si="6"/>
        <v>180</v>
      </c>
      <c r="B187" s="51" t="s">
        <v>561</v>
      </c>
      <c r="C187" s="51" t="s">
        <v>97</v>
      </c>
      <c r="D187" s="51" t="s">
        <v>562</v>
      </c>
      <c r="E187" s="51" t="s">
        <v>112</v>
      </c>
      <c r="F187" s="52" t="s">
        <v>338</v>
      </c>
      <c r="G187" s="52">
        <v>1</v>
      </c>
      <c r="H187" s="52">
        <v>1</v>
      </c>
      <c r="I187" s="53" t="s">
        <v>563</v>
      </c>
      <c r="J187" s="118" t="s">
        <v>564</v>
      </c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</row>
    <row r="188" spans="1:230" s="56" customFormat="1" ht="27.75" customHeight="1">
      <c r="A188" s="25">
        <f t="shared" si="6"/>
        <v>181</v>
      </c>
      <c r="B188" s="69" t="s">
        <v>565</v>
      </c>
      <c r="C188" s="69" t="s">
        <v>75</v>
      </c>
      <c r="D188" s="69" t="s">
        <v>298</v>
      </c>
      <c r="E188" s="69" t="s">
        <v>112</v>
      </c>
      <c r="F188" s="70" t="s">
        <v>317</v>
      </c>
      <c r="G188" s="70">
        <v>1</v>
      </c>
      <c r="H188" s="70">
        <v>1</v>
      </c>
      <c r="I188" s="65" t="s">
        <v>129</v>
      </c>
      <c r="J188" s="125" t="s">
        <v>566</v>
      </c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  <c r="V188" s="125"/>
      <c r="W188" s="125"/>
      <c r="X188" s="125"/>
      <c r="Y188" s="125"/>
      <c r="Z188" s="125"/>
      <c r="AA188" s="125"/>
      <c r="AB188" s="125"/>
      <c r="AC188" s="125"/>
      <c r="AD188" s="125"/>
      <c r="AE188" s="125"/>
      <c r="AF188" s="125"/>
      <c r="AG188" s="125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  <c r="GU188" s="1"/>
      <c r="GV188" s="1"/>
      <c r="GW188" s="1"/>
      <c r="GX188" s="1"/>
      <c r="GY188" s="1"/>
      <c r="GZ188" s="1"/>
      <c r="HA188" s="1"/>
      <c r="HB188" s="1"/>
      <c r="HC188" s="1"/>
      <c r="HD188" s="1"/>
      <c r="HE188" s="1"/>
      <c r="HF188" s="1"/>
      <c r="HG188" s="1"/>
      <c r="HH188" s="1"/>
      <c r="HI188" s="1"/>
      <c r="HJ188" s="1"/>
      <c r="HK188" s="1"/>
      <c r="HL188" s="1"/>
      <c r="HM188" s="1"/>
      <c r="HN188" s="1"/>
      <c r="HO188" s="1"/>
      <c r="HP188" s="1"/>
      <c r="HQ188" s="1"/>
      <c r="HR188" s="1"/>
      <c r="HS188" s="1"/>
      <c r="HT188" s="1"/>
      <c r="HU188" s="1"/>
      <c r="HV188" s="1"/>
    </row>
    <row r="189" spans="1:230" ht="12.75">
      <c r="A189" s="25">
        <f t="shared" si="6"/>
        <v>182</v>
      </c>
      <c r="B189" s="51" t="s">
        <v>567</v>
      </c>
      <c r="C189" s="51" t="s">
        <v>568</v>
      </c>
      <c r="D189" s="51" t="s">
        <v>199</v>
      </c>
      <c r="E189" s="51" t="s">
        <v>569</v>
      </c>
      <c r="F189" s="52" t="s">
        <v>570</v>
      </c>
      <c r="G189" s="52">
        <v>2</v>
      </c>
      <c r="H189" s="52">
        <v>1</v>
      </c>
      <c r="I189" s="53" t="s">
        <v>571</v>
      </c>
      <c r="J189" s="117" t="s">
        <v>572</v>
      </c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7"/>
      <c r="V189" s="117"/>
      <c r="W189" s="117"/>
      <c r="X189" s="117"/>
      <c r="Y189" s="117"/>
      <c r="Z189" s="117"/>
      <c r="AA189" s="117"/>
      <c r="AB189" s="117"/>
      <c r="AC189" s="117"/>
      <c r="AD189" s="117"/>
      <c r="AE189" s="117"/>
      <c r="AF189" s="117"/>
      <c r="AG189" s="117"/>
      <c r="AH189" s="56"/>
      <c r="AI189" s="56"/>
      <c r="AJ189" s="56"/>
      <c r="AK189" s="56"/>
      <c r="AL189" s="56"/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56"/>
      <c r="AZ189" s="56"/>
      <c r="BA189" s="56"/>
      <c r="BB189" s="56"/>
      <c r="BC189" s="56"/>
      <c r="BD189" s="56"/>
      <c r="BE189" s="56"/>
      <c r="BF189" s="56"/>
      <c r="BG189" s="56"/>
      <c r="BH189" s="56"/>
      <c r="BI189" s="56"/>
      <c r="BJ189" s="56"/>
      <c r="BK189" s="56"/>
      <c r="BL189" s="56"/>
      <c r="BM189" s="56"/>
      <c r="BN189" s="56"/>
      <c r="BO189" s="56"/>
      <c r="BP189" s="56"/>
      <c r="BQ189" s="56"/>
      <c r="BR189" s="56"/>
      <c r="BS189" s="56"/>
      <c r="BT189" s="56"/>
      <c r="BU189" s="56"/>
      <c r="BV189" s="56"/>
      <c r="BW189" s="56"/>
      <c r="BX189" s="56"/>
      <c r="BY189" s="56"/>
      <c r="BZ189" s="56"/>
      <c r="CA189" s="56"/>
      <c r="CB189" s="56"/>
      <c r="CC189" s="56"/>
      <c r="CD189" s="56"/>
      <c r="CE189" s="56"/>
      <c r="CF189" s="56"/>
      <c r="CG189" s="56"/>
      <c r="CH189" s="56"/>
      <c r="CI189" s="56"/>
      <c r="CJ189" s="56"/>
      <c r="CK189" s="56"/>
      <c r="CL189" s="56"/>
      <c r="CM189" s="56"/>
      <c r="CN189" s="56"/>
      <c r="CO189" s="56"/>
      <c r="CP189" s="56"/>
      <c r="CQ189" s="56"/>
      <c r="CR189" s="56"/>
      <c r="CS189" s="56"/>
      <c r="CT189" s="56"/>
      <c r="CU189" s="56"/>
      <c r="CV189" s="56"/>
      <c r="CW189" s="56"/>
      <c r="CX189" s="56"/>
      <c r="CY189" s="56"/>
      <c r="CZ189" s="56"/>
      <c r="DA189" s="56"/>
      <c r="DB189" s="56"/>
      <c r="DC189" s="56"/>
      <c r="DD189" s="56"/>
      <c r="DE189" s="56"/>
      <c r="DF189" s="56"/>
      <c r="DG189" s="56"/>
      <c r="DH189" s="56"/>
      <c r="DI189" s="56"/>
      <c r="DJ189" s="56"/>
      <c r="DK189" s="56"/>
      <c r="DL189" s="56"/>
      <c r="DM189" s="56"/>
      <c r="DN189" s="56"/>
      <c r="DO189" s="56"/>
      <c r="DP189" s="56"/>
      <c r="DQ189" s="56"/>
      <c r="DR189" s="56"/>
      <c r="DS189" s="56"/>
      <c r="DT189" s="56"/>
      <c r="DU189" s="56"/>
      <c r="DV189" s="56"/>
      <c r="DW189" s="56"/>
      <c r="DX189" s="56"/>
      <c r="DY189" s="56"/>
      <c r="DZ189" s="56"/>
      <c r="EA189" s="56"/>
      <c r="EB189" s="56"/>
      <c r="EC189" s="56"/>
      <c r="ED189" s="56"/>
      <c r="EE189" s="56"/>
      <c r="EF189" s="56"/>
      <c r="EG189" s="56"/>
      <c r="EH189" s="56"/>
      <c r="EI189" s="56"/>
      <c r="EJ189" s="56"/>
      <c r="EK189" s="56"/>
      <c r="EL189" s="56"/>
      <c r="EM189" s="56"/>
      <c r="EN189" s="56"/>
      <c r="EO189" s="56"/>
      <c r="EP189" s="56"/>
      <c r="EQ189" s="56"/>
      <c r="ER189" s="56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56"/>
      <c r="FG189" s="56"/>
      <c r="FH189" s="56"/>
      <c r="FI189" s="56"/>
      <c r="FJ189" s="56"/>
      <c r="FK189" s="56"/>
      <c r="FL189" s="56"/>
      <c r="FM189" s="56"/>
      <c r="FN189" s="56"/>
      <c r="FO189" s="56"/>
      <c r="FP189" s="56"/>
      <c r="FQ189" s="56"/>
      <c r="FR189" s="56"/>
      <c r="FS189" s="56"/>
      <c r="FT189" s="56"/>
      <c r="FU189" s="56"/>
      <c r="FV189" s="56"/>
      <c r="FW189" s="56"/>
      <c r="FX189" s="56"/>
      <c r="FY189" s="56"/>
      <c r="FZ189" s="56"/>
      <c r="GA189" s="56"/>
      <c r="GB189" s="56"/>
      <c r="GC189" s="56"/>
      <c r="GD189" s="56"/>
      <c r="GE189" s="56"/>
      <c r="GF189" s="56"/>
      <c r="GG189" s="56"/>
      <c r="GH189" s="56"/>
      <c r="GI189" s="56"/>
      <c r="GJ189" s="56"/>
      <c r="GK189" s="56"/>
      <c r="GL189" s="56"/>
      <c r="GM189" s="56"/>
      <c r="GN189" s="56"/>
      <c r="GO189" s="56"/>
      <c r="GP189" s="56"/>
      <c r="GQ189" s="56"/>
      <c r="GR189" s="56"/>
      <c r="GS189" s="56"/>
      <c r="GT189" s="56"/>
      <c r="GU189" s="56"/>
      <c r="GV189" s="56"/>
      <c r="GW189" s="56"/>
      <c r="GX189" s="56"/>
      <c r="GY189" s="56"/>
      <c r="GZ189" s="56"/>
      <c r="HA189" s="56"/>
      <c r="HB189" s="56"/>
      <c r="HC189" s="56"/>
      <c r="HD189" s="56"/>
      <c r="HE189" s="56"/>
      <c r="HF189" s="56"/>
      <c r="HG189" s="56"/>
      <c r="HH189" s="56"/>
      <c r="HI189" s="56"/>
      <c r="HJ189" s="56"/>
      <c r="HK189" s="56"/>
      <c r="HL189" s="56"/>
      <c r="HM189" s="56"/>
      <c r="HN189" s="56"/>
      <c r="HO189" s="56"/>
      <c r="HP189" s="56"/>
      <c r="HQ189" s="56"/>
      <c r="HR189" s="56"/>
      <c r="HS189" s="56"/>
      <c r="HT189" s="56"/>
      <c r="HU189" s="56"/>
      <c r="HV189" s="56"/>
    </row>
    <row r="190" spans="1:33" s="23" customFormat="1" ht="25.5">
      <c r="A190" s="25">
        <f t="shared" si="6"/>
        <v>183</v>
      </c>
      <c r="B190" s="48" t="s">
        <v>573</v>
      </c>
      <c r="C190" s="35" t="s">
        <v>251</v>
      </c>
      <c r="D190" s="35" t="s">
        <v>574</v>
      </c>
      <c r="E190" s="35" t="s">
        <v>112</v>
      </c>
      <c r="F190" s="20" t="s">
        <v>344</v>
      </c>
      <c r="G190" s="34">
        <v>1</v>
      </c>
      <c r="H190" s="34">
        <v>1</v>
      </c>
      <c r="I190" s="20" t="s">
        <v>575</v>
      </c>
      <c r="J190" s="117" t="s">
        <v>576</v>
      </c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7"/>
      <c r="V190" s="117"/>
      <c r="W190" s="117"/>
      <c r="X190" s="117"/>
      <c r="Y190" s="117"/>
      <c r="Z190" s="117"/>
      <c r="AA190" s="117"/>
      <c r="AB190" s="117"/>
      <c r="AC190" s="117"/>
      <c r="AD190" s="117"/>
      <c r="AE190" s="117"/>
      <c r="AF190" s="117"/>
      <c r="AG190" s="117"/>
    </row>
    <row r="191" spans="1:230" s="23" customFormat="1" ht="12.75">
      <c r="A191" s="25">
        <f t="shared" si="6"/>
        <v>184</v>
      </c>
      <c r="B191" s="15" t="s">
        <v>577</v>
      </c>
      <c r="C191" s="15" t="s">
        <v>578</v>
      </c>
      <c r="D191" s="15" t="s">
        <v>579</v>
      </c>
      <c r="E191" s="15" t="s">
        <v>112</v>
      </c>
      <c r="F191" s="15" t="s">
        <v>435</v>
      </c>
      <c r="G191" s="15">
        <v>2</v>
      </c>
      <c r="H191" s="15">
        <v>1</v>
      </c>
      <c r="I191" s="110" t="s">
        <v>39</v>
      </c>
      <c r="J191" s="118" t="s">
        <v>580</v>
      </c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</row>
    <row r="192" ht="12.75">
      <c r="C192" s="111" t="s">
        <v>581</v>
      </c>
    </row>
    <row r="193" spans="3:10" ht="12.75">
      <c r="C193" s="2" t="s">
        <v>582</v>
      </c>
      <c r="G193" s="2" t="s">
        <v>583</v>
      </c>
      <c r="H193" s="93"/>
      <c r="I193" s="112"/>
      <c r="J193" s="93"/>
    </row>
    <row r="194" spans="3:10" ht="12.75">
      <c r="C194" s="2" t="s">
        <v>584</v>
      </c>
      <c r="G194" s="2" t="s">
        <v>585</v>
      </c>
      <c r="H194" s="93"/>
      <c r="I194" s="112"/>
      <c r="J194" s="93"/>
    </row>
    <row r="195" spans="3:10" ht="12.75">
      <c r="C195" s="2" t="s">
        <v>586</v>
      </c>
      <c r="G195" s="2" t="s">
        <v>587</v>
      </c>
      <c r="H195" s="93"/>
      <c r="I195" s="112"/>
      <c r="J195" s="93"/>
    </row>
    <row r="196" spans="3:10" ht="12.75">
      <c r="C196" s="2" t="s">
        <v>588</v>
      </c>
      <c r="G196" s="2" t="s">
        <v>589</v>
      </c>
      <c r="H196" s="93"/>
      <c r="I196" s="112"/>
      <c r="J196" s="93"/>
    </row>
    <row r="197" spans="3:10" ht="12.75">
      <c r="C197" s="2" t="s">
        <v>590</v>
      </c>
      <c r="G197" s="2" t="s">
        <v>591</v>
      </c>
      <c r="H197" s="93"/>
      <c r="I197" s="112"/>
      <c r="J197" s="93"/>
    </row>
    <row r="198" spans="3:10" ht="12.75">
      <c r="C198" s="2" t="s">
        <v>592</v>
      </c>
      <c r="E198" s="9"/>
      <c r="G198" s="2" t="s">
        <v>593</v>
      </c>
      <c r="H198" s="93"/>
      <c r="I198" s="112"/>
      <c r="J198" s="93"/>
    </row>
    <row r="199" spans="3:7" ht="12.75">
      <c r="C199" s="2" t="s">
        <v>594</v>
      </c>
      <c r="G199" s="2" t="s">
        <v>595</v>
      </c>
    </row>
    <row r="200" spans="3:7" ht="12.75">
      <c r="C200" s="2" t="s">
        <v>596</v>
      </c>
      <c r="G200" s="2" t="s">
        <v>597</v>
      </c>
    </row>
    <row r="201" spans="3:7" ht="12.75">
      <c r="C201" s="2" t="s">
        <v>598</v>
      </c>
      <c r="G201" s="2" t="s">
        <v>599</v>
      </c>
    </row>
    <row r="202" ht="12.75">
      <c r="G202" s="2" t="s">
        <v>600</v>
      </c>
    </row>
    <row r="204" spans="3:7" ht="12.75">
      <c r="C204" s="111" t="s">
        <v>601</v>
      </c>
      <c r="G204" s="111" t="s">
        <v>602</v>
      </c>
    </row>
    <row r="205" ht="6" customHeight="1"/>
    <row r="206" spans="1:33" s="115" customFormat="1" ht="66.75" customHeight="1">
      <c r="A206" s="119" t="s">
        <v>604</v>
      </c>
      <c r="B206" s="120"/>
      <c r="C206" s="120"/>
      <c r="D206" s="120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13"/>
      <c r="V206" s="113"/>
      <c r="W206" s="113"/>
      <c r="X206" s="113"/>
      <c r="Y206" s="113"/>
      <c r="Z206" s="114"/>
      <c r="AA206" s="114"/>
      <c r="AB206" s="114"/>
      <c r="AC206" s="114"/>
      <c r="AD206" s="114"/>
      <c r="AE206" s="114"/>
      <c r="AF206" s="114"/>
      <c r="AG206" s="114"/>
    </row>
    <row r="207" spans="1:20" ht="19.5" customHeight="1">
      <c r="A207" s="119"/>
      <c r="B207" s="120"/>
      <c r="C207" s="120"/>
      <c r="D207" s="120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</row>
  </sheetData>
  <sheetProtection insertRows="0" autoFilter="0"/>
  <mergeCells count="20">
    <mergeCell ref="J188:AG188"/>
    <mergeCell ref="A3:T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R5"/>
    <mergeCell ref="S5:S6"/>
    <mergeCell ref="T5:T6"/>
    <mergeCell ref="J187:AG187"/>
    <mergeCell ref="J189:AG189"/>
    <mergeCell ref="J190:AG190"/>
    <mergeCell ref="J191:AG191"/>
    <mergeCell ref="A206:T206"/>
    <mergeCell ref="A207:T207"/>
  </mergeCells>
  <dataValidations count="23">
    <dataValidation type="list" allowBlank="1" showInputMessage="1" showErrorMessage="1" sqref="ID65496">
      <formula1>BODOVI</formula1>
    </dataValidation>
    <dataValidation type="list" allowBlank="1" showErrorMessage="1" error="neispravno" sqref="IE65324">
      <formula1>"1,2,3,4,5,6"</formula1>
      <formula2>0</formula2>
    </dataValidation>
    <dataValidation type="list" allowBlank="1" showErrorMessage="1" sqref="IP65324">
      <formula1>"2,4,6,8,10,-"</formula1>
      <formula2>0</formula2>
    </dataValidation>
    <dataValidation type="list" allowBlank="1" showErrorMessage="1" sqref="IH65324">
      <formula1>"1,2,3,5,7,10,-"</formula1>
      <formula2>0</formula2>
    </dataValidation>
    <dataValidation type="list" allowBlank="1" showErrorMessage="1" sqref="II65324">
      <formula1>"1,2,3,4,5,6,7,-"</formula1>
      <formula2>0</formula2>
    </dataValidation>
    <dataValidation type="list" allowBlank="1" showErrorMessage="1" sqref="IJ65324">
      <formula1>"2,4,6,-"</formula1>
      <formula2>0</formula2>
    </dataValidation>
    <dataValidation type="list" allowBlank="1" showErrorMessage="1" sqref="IK65324">
      <formula1>"10,-"</formula1>
      <formula2>0</formula2>
    </dataValidation>
    <dataValidation type="list" allowBlank="1" showErrorMessage="1" sqref="IL65324">
      <formula1>"10,20,-"</formula1>
      <formula2>0</formula2>
    </dataValidation>
    <dataValidation type="list" allowBlank="1" showErrorMessage="1" sqref="IM65324">
      <formula1>"2,5,10,15,20,-"</formula1>
      <formula2>0</formula2>
    </dataValidation>
    <dataValidation type="list" allowBlank="1" showErrorMessage="1" sqref="IN65324">
      <formula1>"2,10,20,-"</formula1>
      <formula2>0</formula2>
    </dataValidation>
    <dataValidation type="list" allowBlank="1" showInputMessage="1" showErrorMessage="1" prompt="unesite jednu od kategorija iz legende" error="neispravno" sqref="IB65324">
      <formula1>"DNRP,RVI,DB,DŠPB,DURVI,DUDB,DDNRP,DRVI,DDB,DCI"</formula1>
      <formula2>0</formula2>
    </dataValidation>
    <dataValidation type="list" allowBlank="1" showErrorMessage="1" error="neispravno" sqref="IF65324">
      <formula1>"1,2"</formula1>
      <formula2>0</formula2>
    </dataValidation>
    <dataValidation type="list" operator="equal" allowBlank="1" showInputMessage="1" showErrorMessage="1" prompt="unesite jednu od kategorija iz legende" error="neispravno" sqref="IB65459">
      <formula1>"DNRP,RVI,DB,DŠPB,DURVI,DUDB,DDNRP,DRVI,DDB,DCI"</formula1>
    </dataValidation>
    <dataValidation type="list" operator="equal" allowBlank="1" showErrorMessage="1" error="neispravno" sqref="IE65459">
      <formula1>"1,2,3,4,5,6"</formula1>
    </dataValidation>
    <dataValidation type="list" operator="equal" allowBlank="1" showErrorMessage="1" error="neispravno" sqref="IF65459">
      <formula1>"1,2"</formula1>
    </dataValidation>
    <dataValidation type="list" operator="equal" allowBlank="1" showErrorMessage="1" sqref="II65463">
      <formula1>"1,2,3,4,5,6,7,-"</formula1>
    </dataValidation>
    <dataValidation type="list" operator="equal" allowBlank="1" showErrorMessage="1" sqref="IJ65463">
      <formula1>"2,4,6,-"</formula1>
    </dataValidation>
    <dataValidation type="list" operator="equal" allowBlank="1" showErrorMessage="1" sqref="IK65463">
      <formula1>"10,-"</formula1>
    </dataValidation>
    <dataValidation type="list" operator="equal" allowBlank="1" showErrorMessage="1" sqref="IL65463">
      <formula1>"10,20,-"</formula1>
    </dataValidation>
    <dataValidation type="list" operator="equal" allowBlank="1" showErrorMessage="1" sqref="IM65463">
      <formula1>"2,5,10,15,20,-"</formula1>
    </dataValidation>
    <dataValidation type="list" operator="equal" allowBlank="1" showErrorMessage="1" sqref="IN65463">
      <formula1>"2,10,20,-"</formula1>
    </dataValidation>
    <dataValidation type="list" operator="equal" allowBlank="1" showErrorMessage="1" sqref="IP65463">
      <formula1>"2,4,6,8,10,-"</formula1>
    </dataValidation>
    <dataValidation type="list" operator="equal" allowBlank="1" showErrorMessage="1" sqref="IH65463">
      <formula1>"1,2,3,5,7,10,-"</formula1>
    </dataValidation>
  </dataValidations>
  <printOptions/>
  <pageMargins left="0.15748031496062992" right="0.2755905511811024" top="0.3937007874015748" bottom="0.5118110236220472" header="0.1968503937007874" footer="0.275590551181102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2020-12-22T09:56:19Z</dcterms:modified>
  <cp:category/>
  <cp:version/>
  <cp:contentType/>
  <cp:contentStatus/>
</cp:coreProperties>
</file>